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月潟稽古場劇場化計画\ご利用者様へ【資料】\"/>
    </mc:Choice>
  </mc:AlternateContent>
  <xr:revisionPtr revIDLastSave="0" documentId="8_{F19CC7BC-E1E5-49C1-946D-971FEE3E320F}" xr6:coauthVersionLast="47" xr6:coauthVersionMax="47" xr10:uidLastSave="{00000000-0000-0000-0000-000000000000}"/>
  <bookViews>
    <workbookView xWindow="-120" yWindow="-120" windowWidth="29040" windowHeight="16440" activeTab="3" xr2:uid="{00000000-000D-0000-FFFF-FFFF00000000}"/>
  </bookViews>
  <sheets>
    <sheet name="本番利用" sheetId="4" r:id="rId1"/>
    <sheet name="稽古利用" sheetId="1" r:id="rId2"/>
    <sheet name="稽古場利用の特徴" sheetId="2" r:id="rId3"/>
    <sheet name="予算計画書の例" sheetId="5" r:id="rId4"/>
  </sheets>
  <definedNames>
    <definedName name="_xlnm.Print_Area" localSheetId="3">予算計画書の例!$A$1:$P$50</definedName>
  </definedNames>
  <calcPr calcId="191029"/>
</workbook>
</file>

<file path=xl/calcChain.xml><?xml version="1.0" encoding="utf-8"?>
<calcChain xmlns="http://schemas.openxmlformats.org/spreadsheetml/2006/main">
  <c r="N19" i="5" l="1"/>
  <c r="N48" i="5"/>
  <c r="N40" i="5"/>
  <c r="N33" i="5"/>
  <c r="D9" i="5"/>
  <c r="F7" i="5"/>
  <c r="F6" i="5"/>
  <c r="F5" i="5"/>
  <c r="G22" i="4"/>
  <c r="G23" i="4"/>
  <c r="G24" i="4"/>
  <c r="G25" i="4"/>
  <c r="G26" i="4"/>
  <c r="G21" i="4"/>
  <c r="F22" i="4"/>
  <c r="F23" i="4"/>
  <c r="F24" i="4"/>
  <c r="F25" i="4"/>
  <c r="F26" i="4"/>
  <c r="F21" i="4"/>
  <c r="H29" i="4"/>
  <c r="F24" i="1"/>
  <c r="G24" i="1"/>
  <c r="H29" i="1"/>
  <c r="G22" i="1"/>
  <c r="G23" i="1"/>
  <c r="G25" i="1"/>
  <c r="G26" i="1"/>
  <c r="G21" i="1"/>
  <c r="F22" i="1"/>
  <c r="F23" i="1"/>
  <c r="F25" i="1"/>
  <c r="F26" i="1"/>
  <c r="F21" i="1"/>
  <c r="F9" i="5" l="1"/>
  <c r="N50" i="5"/>
  <c r="C1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publisher</author>
    <author>ハンニャーズ</author>
  </authors>
  <commentList>
    <comment ref="B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変数</t>
        </r>
      </text>
    </comment>
    <comment ref="B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変数</t>
        </r>
      </text>
    </comment>
    <comment ref="B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変数</t>
        </r>
      </text>
    </comment>
    <comment ref="D24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変数</t>
        </r>
      </text>
    </comment>
    <comment ref="H29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publisher</author>
    <author>ハンニャーズ</author>
  </authors>
  <commentList>
    <comment ref="B7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変数
</t>
        </r>
      </text>
    </comment>
    <comment ref="B8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変数
</t>
        </r>
      </text>
    </comment>
    <comment ref="B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変数
</t>
        </r>
      </text>
    </comment>
    <comment ref="D24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変数</t>
        </r>
      </text>
    </comment>
    <comment ref="H29" authorId="1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<sst xmlns="http://schemas.openxmlformats.org/spreadsheetml/2006/main" count="117" uniqueCount="81">
  <si>
    <t>基本料金</t>
    <rPh sb="0" eb="2">
      <t>キホン</t>
    </rPh>
    <rPh sb="2" eb="4">
      <t>リョウキン</t>
    </rPh>
    <phoneticPr fontId="1"/>
  </si>
  <si>
    <t>場所一日</t>
    <rPh sb="0" eb="2">
      <t>バショ</t>
    </rPh>
    <rPh sb="2" eb="4">
      <t>イチニチ</t>
    </rPh>
    <phoneticPr fontId="1"/>
  </si>
  <si>
    <t>冷暖房一日</t>
    <rPh sb="0" eb="3">
      <t>レイダンボウ</t>
    </rPh>
    <rPh sb="3" eb="5">
      <t>イチニチ</t>
    </rPh>
    <phoneticPr fontId="1"/>
  </si>
  <si>
    <t>日</t>
    <rPh sb="0" eb="1">
      <t>ニチ</t>
    </rPh>
    <phoneticPr fontId="1"/>
  </si>
  <si>
    <t>日間</t>
    <rPh sb="0" eb="1">
      <t>ニチ</t>
    </rPh>
    <rPh sb="1" eb="2">
      <t>カン</t>
    </rPh>
    <phoneticPr fontId="1"/>
  </si>
  <si>
    <t>日間</t>
    <rPh sb="0" eb="2">
      <t>ニチカン</t>
    </rPh>
    <phoneticPr fontId="1"/>
  </si>
  <si>
    <t>冷暖房使用日数</t>
    <rPh sb="0" eb="3">
      <t>レイダンボウ</t>
    </rPh>
    <rPh sb="3" eb="5">
      <t>シヨウ</t>
    </rPh>
    <rPh sb="5" eb="7">
      <t>ニッスウ</t>
    </rPh>
    <phoneticPr fontId="1"/>
  </si>
  <si>
    <t>場所使用日数</t>
    <rPh sb="0" eb="2">
      <t>バショ</t>
    </rPh>
    <rPh sb="2" eb="4">
      <t>シヨウ</t>
    </rPh>
    <rPh sb="4" eb="6">
      <t>ニッスウ</t>
    </rPh>
    <phoneticPr fontId="1"/>
  </si>
  <si>
    <t>0</t>
  </si>
  <si>
    <t>＊照明設備の使用は不可</t>
    <rPh sb="1" eb="3">
      <t>ショウメイ</t>
    </rPh>
    <rPh sb="3" eb="5">
      <t>セツビ</t>
    </rPh>
    <rPh sb="6" eb="8">
      <t>シヨウ</t>
    </rPh>
    <rPh sb="9" eb="11">
      <t>フカ</t>
    </rPh>
    <phoneticPr fontId="1"/>
  </si>
  <si>
    <t>＊全設備使用可</t>
    <rPh sb="1" eb="2">
      <t>ゼン</t>
    </rPh>
    <rPh sb="2" eb="4">
      <t>セツビ</t>
    </rPh>
    <rPh sb="4" eb="6">
      <t>シヨウ</t>
    </rPh>
    <rPh sb="6" eb="7">
      <t>カ</t>
    </rPh>
    <phoneticPr fontId="1"/>
  </si>
  <si>
    <t>月潟稽古場＿特徴</t>
    <rPh sb="0" eb="2">
      <t>ツキガタ</t>
    </rPh>
    <rPh sb="2" eb="4">
      <t>ケイコ</t>
    </rPh>
    <rPh sb="4" eb="5">
      <t>バ</t>
    </rPh>
    <rPh sb="6" eb="8">
      <t>トクチョウ</t>
    </rPh>
    <phoneticPr fontId="1"/>
  </si>
  <si>
    <t>冷暖房完備</t>
    <rPh sb="0" eb="3">
      <t>レイダンボウ</t>
    </rPh>
    <rPh sb="3" eb="5">
      <t>カンビ</t>
    </rPh>
    <phoneticPr fontId="1"/>
  </si>
  <si>
    <t>無線ＬＡＮ・有線ＬＡＮ完備</t>
    <rPh sb="0" eb="2">
      <t>ムセン</t>
    </rPh>
    <rPh sb="6" eb="8">
      <t>ユウセン</t>
    </rPh>
    <rPh sb="11" eb="13">
      <t>カンビ</t>
    </rPh>
    <phoneticPr fontId="1"/>
  </si>
  <si>
    <t>２４時間利用可</t>
    <rPh sb="2" eb="4">
      <t>ジカン</t>
    </rPh>
    <rPh sb="4" eb="6">
      <t>リヨウ</t>
    </rPh>
    <rPh sb="6" eb="7">
      <t>カ</t>
    </rPh>
    <phoneticPr fontId="1"/>
  </si>
  <si>
    <t>合計</t>
    <rPh sb="0" eb="2">
      <t>ゴウケイ</t>
    </rPh>
    <phoneticPr fontId="1"/>
  </si>
  <si>
    <t>例</t>
    <rPh sb="0" eb="1">
      <t>レイ</t>
    </rPh>
    <phoneticPr fontId="1"/>
  </si>
  <si>
    <t>月潟稽古場運営協力金設定</t>
    <rPh sb="0" eb="2">
      <t>ツキガタ</t>
    </rPh>
    <rPh sb="2" eb="4">
      <t>ケイコ</t>
    </rPh>
    <rPh sb="4" eb="5">
      <t>バ</t>
    </rPh>
    <rPh sb="5" eb="7">
      <t>ウンエイ</t>
    </rPh>
    <rPh sb="7" eb="10">
      <t>キョウリョクキン</t>
    </rPh>
    <rPh sb="10" eb="12">
      <t>セッテイ</t>
    </rPh>
    <phoneticPr fontId="1"/>
  </si>
  <si>
    <t>基本料金+（場所代×日数）+（冷房利用×使用日数）</t>
    <rPh sb="0" eb="2">
      <t>キホン</t>
    </rPh>
    <rPh sb="2" eb="4">
      <t>リョウキン</t>
    </rPh>
    <rPh sb="6" eb="8">
      <t>バショ</t>
    </rPh>
    <rPh sb="8" eb="9">
      <t>ダイ</t>
    </rPh>
    <rPh sb="10" eb="12">
      <t>ニッスウ</t>
    </rPh>
    <rPh sb="15" eb="17">
      <t>レイボウ</t>
    </rPh>
    <rPh sb="17" eb="19">
      <t>リヨウ</t>
    </rPh>
    <rPh sb="20" eb="22">
      <t>シヨウ</t>
    </rPh>
    <rPh sb="22" eb="24">
      <t>ニッスウ</t>
    </rPh>
    <phoneticPr fontId="1"/>
  </si>
  <si>
    <t>計算式（セル内の数字を選択）</t>
    <rPh sb="0" eb="2">
      <t>ケイサン</t>
    </rPh>
    <rPh sb="2" eb="3">
      <t>シキ</t>
    </rPh>
    <rPh sb="6" eb="7">
      <t>ナイ</t>
    </rPh>
    <rPh sb="8" eb="10">
      <t>スウジ</t>
    </rPh>
    <rPh sb="11" eb="13">
      <t>センタク</t>
    </rPh>
    <phoneticPr fontId="1"/>
  </si>
  <si>
    <t>↑</t>
    <phoneticPr fontId="1"/>
  </si>
  <si>
    <t>本番利用</t>
    <rPh sb="0" eb="2">
      <t>ホンバン</t>
    </rPh>
    <rPh sb="2" eb="4">
      <t>リヨウ</t>
    </rPh>
    <phoneticPr fontId="1"/>
  </si>
  <si>
    <t>料金合計</t>
    <rPh sb="0" eb="2">
      <t>リョウキン</t>
    </rPh>
    <rPh sb="2" eb="4">
      <t>ゴウケイ</t>
    </rPh>
    <phoneticPr fontId="1"/>
  </si>
  <si>
    <t>稽古利用</t>
    <rPh sb="0" eb="2">
      <t>ケイコ</t>
    </rPh>
    <rPh sb="2" eb="4">
      <t>リヨウ</t>
    </rPh>
    <rPh sb="3" eb="4">
      <t>ヨウ</t>
    </rPh>
    <phoneticPr fontId="1"/>
  </si>
  <si>
    <t>他劇団公演～予算テンプレート～</t>
    <rPh sb="0" eb="1">
      <t>タ</t>
    </rPh>
    <rPh sb="1" eb="3">
      <t>ゲキダン</t>
    </rPh>
    <rPh sb="3" eb="5">
      <t>コウエン</t>
    </rPh>
    <rPh sb="6" eb="8">
      <t>ヨサン</t>
    </rPh>
    <phoneticPr fontId="1"/>
  </si>
  <si>
    <t>収入見積もり</t>
    <rPh sb="0" eb="2">
      <t>シュウニュウ</t>
    </rPh>
    <rPh sb="2" eb="4">
      <t>ミツ</t>
    </rPh>
    <phoneticPr fontId="1"/>
  </si>
  <si>
    <t>支出見積もり</t>
    <rPh sb="0" eb="2">
      <t>シシュツ</t>
    </rPh>
    <rPh sb="2" eb="4">
      <t>ミツ</t>
    </rPh>
    <phoneticPr fontId="1"/>
  </si>
  <si>
    <t>チケット</t>
    <phoneticPr fontId="1"/>
  </si>
  <si>
    <t>単価</t>
    <rPh sb="0" eb="2">
      <t>タンカ</t>
    </rPh>
    <phoneticPr fontId="1"/>
  </si>
  <si>
    <t>人数</t>
    <rPh sb="0" eb="2">
      <t>ニンズウ</t>
    </rPh>
    <phoneticPr fontId="1"/>
  </si>
  <si>
    <t>収入</t>
    <rPh sb="0" eb="2">
      <t>シュウニュウ</t>
    </rPh>
    <phoneticPr fontId="1"/>
  </si>
  <si>
    <t>製作費１</t>
    <rPh sb="0" eb="3">
      <t>セイサクヒ</t>
    </rPh>
    <phoneticPr fontId="1"/>
  </si>
  <si>
    <t>前売一般</t>
    <rPh sb="0" eb="1">
      <t>マエ</t>
    </rPh>
    <rPh sb="1" eb="2">
      <t>ウ</t>
    </rPh>
    <rPh sb="2" eb="4">
      <t>イッパン</t>
    </rPh>
    <phoneticPr fontId="1"/>
  </si>
  <si>
    <t>人</t>
    <rPh sb="0" eb="1">
      <t>ニン</t>
    </rPh>
    <phoneticPr fontId="1"/>
  </si>
  <si>
    <t>前売高校生</t>
    <rPh sb="0" eb="2">
      <t>マエウ</t>
    </rPh>
    <rPh sb="2" eb="5">
      <t>コウコウセイ</t>
    </rPh>
    <phoneticPr fontId="1"/>
  </si>
  <si>
    <t>当日券</t>
    <rPh sb="0" eb="3">
      <t>トウジツケン</t>
    </rPh>
    <phoneticPr fontId="1"/>
  </si>
  <si>
    <t>収支</t>
    <rPh sb="0" eb="2">
      <t>シュウシ</t>
    </rPh>
    <phoneticPr fontId="1"/>
  </si>
  <si>
    <t>小計</t>
    <rPh sb="0" eb="2">
      <t>ショウケイ</t>
    </rPh>
    <phoneticPr fontId="1"/>
  </si>
  <si>
    <t>台本執筆料</t>
    <rPh sb="0" eb="2">
      <t>ダイホン</t>
    </rPh>
    <rPh sb="2" eb="4">
      <t>シッピツ</t>
    </rPh>
    <rPh sb="4" eb="5">
      <t>リョウ</t>
    </rPh>
    <phoneticPr fontId="1"/>
  </si>
  <si>
    <t>制作チーフ機密費</t>
    <rPh sb="0" eb="2">
      <t>セイサク</t>
    </rPh>
    <rPh sb="5" eb="7">
      <t>キミツ</t>
    </rPh>
    <rPh sb="7" eb="8">
      <t>ヒ</t>
    </rPh>
    <phoneticPr fontId="1"/>
  </si>
  <si>
    <t>製作費２</t>
    <rPh sb="0" eb="3">
      <t>セイサクヒ</t>
    </rPh>
    <phoneticPr fontId="1"/>
  </si>
  <si>
    <t>その他雑費</t>
    <rPh sb="2" eb="3">
      <t>タ</t>
    </rPh>
    <rPh sb="3" eb="5">
      <t>ザッピ</t>
    </rPh>
    <phoneticPr fontId="1"/>
  </si>
  <si>
    <t>舞台</t>
    <rPh sb="0" eb="2">
      <t>ブタイ</t>
    </rPh>
    <phoneticPr fontId="1"/>
  </si>
  <si>
    <t>装置</t>
    <rPh sb="0" eb="2">
      <t>ソウチ</t>
    </rPh>
    <phoneticPr fontId="1"/>
  </si>
  <si>
    <t>小道具</t>
    <rPh sb="0" eb="3">
      <t>コドウグ</t>
    </rPh>
    <phoneticPr fontId="1"/>
  </si>
  <si>
    <t>衣装</t>
    <rPh sb="0" eb="2">
      <t>イショウ</t>
    </rPh>
    <phoneticPr fontId="1"/>
  </si>
  <si>
    <t>映写・照明・音響消耗品</t>
    <rPh sb="0" eb="2">
      <t>エイシャ</t>
    </rPh>
    <rPh sb="3" eb="5">
      <t>ショウメイ</t>
    </rPh>
    <rPh sb="6" eb="8">
      <t>オンキョウ</t>
    </rPh>
    <rPh sb="8" eb="10">
      <t>ショウモウ</t>
    </rPh>
    <rPh sb="10" eb="11">
      <t>ヒン</t>
    </rPh>
    <phoneticPr fontId="1"/>
  </si>
  <si>
    <t>運送用トラック料（２ｔドライバン往復）</t>
    <rPh sb="0" eb="3">
      <t>ウンソウヨウ</t>
    </rPh>
    <rPh sb="7" eb="8">
      <t>リョウ</t>
    </rPh>
    <rPh sb="16" eb="18">
      <t>オウフク</t>
    </rPh>
    <phoneticPr fontId="1"/>
  </si>
  <si>
    <t>数字を変えて打ち込むと自動計算されます。</t>
    <rPh sb="0" eb="2">
      <t>スウジ</t>
    </rPh>
    <rPh sb="3" eb="4">
      <t>カ</t>
    </rPh>
    <rPh sb="6" eb="7">
      <t>ウ</t>
    </rPh>
    <rPh sb="8" eb="9">
      <t>コ</t>
    </rPh>
    <rPh sb="11" eb="13">
      <t>ジドウ</t>
    </rPh>
    <rPh sb="13" eb="15">
      <t>ケイサン</t>
    </rPh>
    <phoneticPr fontId="3"/>
  </si>
  <si>
    <t>その他収入</t>
    <rPh sb="2" eb="3">
      <t>タ</t>
    </rPh>
    <rPh sb="3" eb="5">
      <t>シュウニュウ</t>
    </rPh>
    <phoneticPr fontId="3"/>
  </si>
  <si>
    <t>設備使用料</t>
    <rPh sb="0" eb="2">
      <t>セツビ</t>
    </rPh>
    <rPh sb="2" eb="4">
      <t>シヨウ</t>
    </rPh>
    <rPh sb="4" eb="5">
      <t>リョウ</t>
    </rPh>
    <phoneticPr fontId="1"/>
  </si>
  <si>
    <t>低料金設定</t>
    <rPh sb="0" eb="3">
      <t>テイリョウキン</t>
    </rPh>
    <rPh sb="3" eb="5">
      <t>セッテイ</t>
    </rPh>
    <phoneticPr fontId="1"/>
  </si>
  <si>
    <t>様</t>
    <rPh sb="0" eb="1">
      <t>サマ</t>
    </rPh>
    <phoneticPr fontId="3"/>
  </si>
  <si>
    <t>＿＿</t>
    <phoneticPr fontId="3"/>
  </si>
  <si>
    <t>3</t>
  </si>
  <si>
    <t>水洗トイレ完備</t>
    <rPh sb="0" eb="2">
      <t>スイセン</t>
    </rPh>
    <rPh sb="5" eb="7">
      <t>カンビ</t>
    </rPh>
    <phoneticPr fontId="1"/>
  </si>
  <si>
    <t>稽古場維持の為の運営協力金を承っています。興業の相談にも乗ります！</t>
    <rPh sb="0" eb="2">
      <t>ケイコ</t>
    </rPh>
    <rPh sb="2" eb="3">
      <t>バ</t>
    </rPh>
    <rPh sb="3" eb="5">
      <t>イジ</t>
    </rPh>
    <rPh sb="6" eb="7">
      <t>タメ</t>
    </rPh>
    <rPh sb="8" eb="10">
      <t>ウンエイ</t>
    </rPh>
    <rPh sb="10" eb="13">
      <t>キョウリョクキン</t>
    </rPh>
    <rPh sb="14" eb="15">
      <t>ウケタマワ</t>
    </rPh>
    <rPh sb="21" eb="23">
      <t>コウギョウ</t>
    </rPh>
    <rPh sb="24" eb="26">
      <t>ソウダン</t>
    </rPh>
    <rPh sb="28" eb="29">
      <t>ノ</t>
    </rPh>
    <phoneticPr fontId="1"/>
  </si>
  <si>
    <t>プロ照明師の紹介も行っています。</t>
    <rPh sb="2" eb="4">
      <t>ショウメイ</t>
    </rPh>
    <rPh sb="4" eb="5">
      <t>シ</t>
    </rPh>
    <rPh sb="6" eb="8">
      <t>ショウカイ</t>
    </rPh>
    <rPh sb="9" eb="10">
      <t>オコナ</t>
    </rPh>
    <phoneticPr fontId="1"/>
  </si>
  <si>
    <t>＊原則として、照明作業の際は①回路図記載②吊り込み③パッチ④シュート⑤明かり作り、が行えるプロの同行をお願いします。</t>
    <rPh sb="1" eb="3">
      <t>ゲンソク</t>
    </rPh>
    <rPh sb="7" eb="9">
      <t>ショウメイ</t>
    </rPh>
    <rPh sb="9" eb="11">
      <t>サギョウ</t>
    </rPh>
    <rPh sb="12" eb="13">
      <t>サイ</t>
    </rPh>
    <rPh sb="15" eb="18">
      <t>カイロズ</t>
    </rPh>
    <rPh sb="18" eb="20">
      <t>キサイ</t>
    </rPh>
    <rPh sb="21" eb="22">
      <t>ツ</t>
    </rPh>
    <rPh sb="23" eb="24">
      <t>コ</t>
    </rPh>
    <rPh sb="35" eb="36">
      <t>ア</t>
    </rPh>
    <rPh sb="38" eb="39">
      <t>ツク</t>
    </rPh>
    <rPh sb="42" eb="43">
      <t>オコナ</t>
    </rPh>
    <rPh sb="48" eb="50">
      <t>ドウコウ</t>
    </rPh>
    <rPh sb="52" eb="53">
      <t>ネガ</t>
    </rPh>
    <phoneticPr fontId="3"/>
  </si>
  <si>
    <t>照明さんギャラ</t>
    <rPh sb="0" eb="2">
      <t>ショウメイ</t>
    </rPh>
    <phoneticPr fontId="1"/>
  </si>
  <si>
    <r>
      <t>＊連日利用とする</t>
    </r>
    <r>
      <rPr>
        <sz val="11"/>
        <color rgb="FFFF0000"/>
        <rFont val="ＭＳ Ｐゴシック"/>
        <family val="3"/>
        <charset val="128"/>
        <scheme val="minor"/>
      </rPr>
      <t>（照明のシュート開始から本番基本料金が発生します）</t>
    </r>
    <rPh sb="1" eb="3">
      <t>レンジツ</t>
    </rPh>
    <rPh sb="3" eb="5">
      <t>リヨウ</t>
    </rPh>
    <rPh sb="22" eb="24">
      <t>キホン</t>
    </rPh>
    <rPh sb="27" eb="29">
      <t>ハッセイ</t>
    </rPh>
    <phoneticPr fontId="1"/>
  </si>
  <si>
    <r>
      <t>＊2週間で料金体系をリセットします</t>
    </r>
    <r>
      <rPr>
        <sz val="11"/>
        <color rgb="FFFF0000"/>
        <rFont val="ＭＳ Ｐゴシック"/>
        <family val="3"/>
        <charset val="128"/>
        <scheme val="minor"/>
      </rPr>
      <t>（15日目からは別途本番基本料金がプラスされます）</t>
    </r>
    <rPh sb="2" eb="4">
      <t>シュウカン</t>
    </rPh>
    <rPh sb="5" eb="7">
      <t>リョウキン</t>
    </rPh>
    <rPh sb="7" eb="9">
      <t>タイケイ</t>
    </rPh>
    <rPh sb="20" eb="21">
      <t>ニチ</t>
    </rPh>
    <rPh sb="21" eb="22">
      <t>メ</t>
    </rPh>
    <rPh sb="25" eb="27">
      <t>ベット</t>
    </rPh>
    <rPh sb="27" eb="29">
      <t>ホンバン</t>
    </rPh>
    <rPh sb="29" eb="31">
      <t>キホン</t>
    </rPh>
    <rPh sb="31" eb="33">
      <t>リョウキン</t>
    </rPh>
    <phoneticPr fontId="1"/>
  </si>
  <si>
    <t>本番基本料金</t>
    <rPh sb="0" eb="2">
      <t>ホンバン</t>
    </rPh>
    <rPh sb="2" eb="4">
      <t>キホン</t>
    </rPh>
    <rPh sb="4" eb="6">
      <t>リョウキン</t>
    </rPh>
    <phoneticPr fontId="1"/>
  </si>
  <si>
    <t>＊原則として、照明作業の際は①回路図記載②吊り込み③パッチ④シュート⑤明かり作り、が行える方の同行をお願いします</t>
    <rPh sb="1" eb="3">
      <t>ゲンソク</t>
    </rPh>
    <rPh sb="7" eb="9">
      <t>ショウメイ</t>
    </rPh>
    <rPh sb="9" eb="11">
      <t>サギョウ</t>
    </rPh>
    <rPh sb="12" eb="13">
      <t>サイ</t>
    </rPh>
    <rPh sb="15" eb="18">
      <t>カイロズ</t>
    </rPh>
    <rPh sb="18" eb="20">
      <t>キサイ</t>
    </rPh>
    <rPh sb="21" eb="22">
      <t>ツ</t>
    </rPh>
    <rPh sb="23" eb="24">
      <t>コ</t>
    </rPh>
    <rPh sb="35" eb="36">
      <t>ア</t>
    </rPh>
    <rPh sb="38" eb="39">
      <t>ツク</t>
    </rPh>
    <rPh sb="42" eb="43">
      <t>オコナ</t>
    </rPh>
    <rPh sb="45" eb="46">
      <t>カタ</t>
    </rPh>
    <rPh sb="47" eb="49">
      <t>ドウコウ</t>
    </rPh>
    <rPh sb="51" eb="52">
      <t>ネガ</t>
    </rPh>
    <phoneticPr fontId="3"/>
  </si>
  <si>
    <t>全日程冷暖房なし</t>
    <rPh sb="0" eb="3">
      <t>ゼンニッテイ</t>
    </rPh>
    <rPh sb="3" eb="6">
      <t>レイダンボウ</t>
    </rPh>
    <phoneticPr fontId="1"/>
  </si>
  <si>
    <t>全日程冷暖房あり</t>
    <rPh sb="0" eb="3">
      <t>ゼンニッテイ</t>
    </rPh>
    <rPh sb="3" eb="6">
      <t>レイダンボウ</t>
    </rPh>
    <phoneticPr fontId="1"/>
  </si>
  <si>
    <t>さんギャラ</t>
    <phoneticPr fontId="1"/>
  </si>
  <si>
    <t>タクシー１台往復・２日間</t>
    <rPh sb="5" eb="6">
      <t>ダイ</t>
    </rPh>
    <rPh sb="6" eb="8">
      <t>オウフク</t>
    </rPh>
    <rPh sb="10" eb="11">
      <t>ニチ</t>
    </rPh>
    <rPh sb="11" eb="12">
      <t>カン</t>
    </rPh>
    <phoneticPr fontId="1"/>
  </si>
  <si>
    <t>楽屋使用料</t>
    <rPh sb="0" eb="2">
      <t>ガクヤ</t>
    </rPh>
    <rPh sb="2" eb="5">
      <t>シヨウリョウ</t>
    </rPh>
    <phoneticPr fontId="1"/>
  </si>
  <si>
    <t>施設使用料</t>
    <rPh sb="0" eb="2">
      <t>シセツ</t>
    </rPh>
    <rPh sb="2" eb="4">
      <t>シヨウ</t>
    </rPh>
    <rPh sb="4" eb="5">
      <t>リョウ</t>
    </rPh>
    <phoneticPr fontId="1"/>
  </si>
  <si>
    <t>DM(印刷費含む）郵送費</t>
    <rPh sb="3" eb="5">
      <t>インサツ</t>
    </rPh>
    <rPh sb="5" eb="6">
      <t>ヒ</t>
    </rPh>
    <rPh sb="6" eb="7">
      <t>フク</t>
    </rPh>
    <rPh sb="9" eb="11">
      <t>ユウソウ</t>
    </rPh>
    <rPh sb="11" eb="12">
      <t>ヒ</t>
    </rPh>
    <phoneticPr fontId="1"/>
  </si>
  <si>
    <t>＊冷房設備は劇場スペースのみ完備＿稽古場スペースでのストーブ利用は応相談</t>
    <rPh sb="1" eb="3">
      <t>レイボウ</t>
    </rPh>
    <rPh sb="3" eb="5">
      <t>セツビ</t>
    </rPh>
    <rPh sb="6" eb="8">
      <t>ゲキジョウ</t>
    </rPh>
    <rPh sb="14" eb="16">
      <t>カンビ</t>
    </rPh>
    <rPh sb="17" eb="19">
      <t>ケイコ</t>
    </rPh>
    <rPh sb="19" eb="20">
      <t>バ</t>
    </rPh>
    <rPh sb="30" eb="32">
      <t>リヨウ</t>
    </rPh>
    <rPh sb="33" eb="34">
      <t>オウ</t>
    </rPh>
    <rPh sb="34" eb="36">
      <t>ソウダン</t>
    </rPh>
    <phoneticPr fontId="1"/>
  </si>
  <si>
    <t>8</t>
  </si>
  <si>
    <t>無料駐車場17～19台あり（本番時は最大3０台まで利用可）</t>
    <rPh sb="0" eb="2">
      <t>ムリョウ</t>
    </rPh>
    <rPh sb="2" eb="5">
      <t>チュウシャジョウ</t>
    </rPh>
    <rPh sb="10" eb="11">
      <t>ダイ</t>
    </rPh>
    <rPh sb="14" eb="16">
      <t>ホンバン</t>
    </rPh>
    <rPh sb="16" eb="17">
      <t>ジ</t>
    </rPh>
    <rPh sb="18" eb="20">
      <t>サイダイ</t>
    </rPh>
    <rPh sb="22" eb="23">
      <t>ダイ</t>
    </rPh>
    <rPh sb="25" eb="27">
      <t>リヨウ</t>
    </rPh>
    <rPh sb="27" eb="28">
      <t>カ</t>
    </rPh>
    <phoneticPr fontId="1"/>
  </si>
  <si>
    <t>2025.01.01～</t>
    <phoneticPr fontId="1"/>
  </si>
  <si>
    <t>8</t>
    <phoneticPr fontId="3"/>
  </si>
  <si>
    <t>その他印刷費(パンフコピー代）</t>
    <rPh sb="2" eb="3">
      <t>タ</t>
    </rPh>
    <rPh sb="3" eb="5">
      <t>インサツ</t>
    </rPh>
    <rPh sb="5" eb="6">
      <t>ヒ</t>
    </rPh>
    <rPh sb="13" eb="14">
      <t>ダイ</t>
    </rPh>
    <phoneticPr fontId="1"/>
  </si>
  <si>
    <t>音響さんギャラ</t>
    <rPh sb="0" eb="2">
      <t>オンキョウ</t>
    </rPh>
    <phoneticPr fontId="1"/>
  </si>
  <si>
    <t>（①月潟稽古場8日間利用）
（②8日間冷暖房利用）
として</t>
    <rPh sb="2" eb="4">
      <t>ツキガタ</t>
    </rPh>
    <rPh sb="4" eb="6">
      <t>ケイコ</t>
    </rPh>
    <rPh sb="6" eb="7">
      <t>バ</t>
    </rPh>
    <rPh sb="8" eb="10">
      <t>ニチカン</t>
    </rPh>
    <rPh sb="10" eb="12">
      <t>リヨウ</t>
    </rPh>
    <rPh sb="17" eb="18">
      <t>ニチ</t>
    </rPh>
    <rPh sb="18" eb="19">
      <t>カン</t>
    </rPh>
    <rPh sb="19" eb="22">
      <t>レイダンボウ</t>
    </rPh>
    <rPh sb="22" eb="24">
      <t>リヨウ</t>
    </rPh>
    <phoneticPr fontId="1"/>
  </si>
  <si>
    <t>客演さんギャラ</t>
    <rPh sb="0" eb="2">
      <t>キャクエン</t>
    </rPh>
    <phoneticPr fontId="1"/>
  </si>
  <si>
    <t>チラシ3000部印刷費</t>
    <rPh sb="7" eb="8">
      <t>ブ</t>
    </rPh>
    <rPh sb="8" eb="10">
      <t>インサツ</t>
    </rPh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</si>
</sst>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b/>
      <i/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ajor"/>
    </font>
    <font>
      <strike/>
      <sz val="11"/>
      <color theme="1"/>
      <name val="ＭＳ Ｐゴシック"/>
      <family val="3"/>
      <charset val="128"/>
      <scheme val="minor"/>
    </font>
    <font>
      <strike/>
      <sz val="10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</font>
    <font>
      <u/>
      <sz val="9"/>
      <color theme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C5BCD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3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5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5" fontId="0" fillId="0" borderId="1" xfId="0" applyNumberFormat="1" applyBorder="1">
      <alignment vertical="center"/>
    </xf>
    <xf numFmtId="0" fontId="15" fillId="0" borderId="0" xfId="0" applyFont="1">
      <alignment vertical="center"/>
    </xf>
    <xf numFmtId="5" fontId="0" fillId="0" borderId="0" xfId="0" applyNumberFormat="1" applyAlignment="1">
      <alignment horizontal="right" vertical="center"/>
    </xf>
    <xf numFmtId="5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4" borderId="2" xfId="0" applyFill="1" applyBorder="1" applyAlignment="1">
      <alignment horizontal="center" vertical="center"/>
    </xf>
    <xf numFmtId="5" fontId="14" fillId="4" borderId="4" xfId="0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6" fillId="0" borderId="0" xfId="0" applyFont="1">
      <alignment vertical="center"/>
    </xf>
    <xf numFmtId="0" fontId="4" fillId="0" borderId="0" xfId="2"/>
    <xf numFmtId="0" fontId="4" fillId="0" borderId="6" xfId="2" applyBorder="1"/>
    <xf numFmtId="0" fontId="4" fillId="0" borderId="2" xfId="2" applyBorder="1"/>
    <xf numFmtId="0" fontId="4" fillId="0" borderId="5" xfId="2" applyBorder="1"/>
    <xf numFmtId="0" fontId="4" fillId="0" borderId="7" xfId="2" applyBorder="1"/>
    <xf numFmtId="0" fontId="4" fillId="0" borderId="8" xfId="2" applyBorder="1"/>
    <xf numFmtId="0" fontId="4" fillId="0" borderId="1" xfId="2" applyBorder="1"/>
    <xf numFmtId="6" fontId="4" fillId="0" borderId="9" xfId="2" applyNumberFormat="1" applyBorder="1"/>
    <xf numFmtId="5" fontId="4" fillId="0" borderId="9" xfId="2" applyNumberFormat="1" applyBorder="1"/>
    <xf numFmtId="6" fontId="4" fillId="0" borderId="1" xfId="2" applyNumberFormat="1" applyBorder="1"/>
    <xf numFmtId="0" fontId="4" fillId="0" borderId="10" xfId="2" applyBorder="1"/>
    <xf numFmtId="6" fontId="4" fillId="0" borderId="11" xfId="2" applyNumberFormat="1" applyBorder="1"/>
    <xf numFmtId="0" fontId="4" fillId="0" borderId="11" xfId="2" applyBorder="1"/>
    <xf numFmtId="5" fontId="4" fillId="0" borderId="12" xfId="2" applyNumberFormat="1" applyBorder="1"/>
    <xf numFmtId="0" fontId="6" fillId="0" borderId="13" xfId="2" applyFont="1" applyBorder="1"/>
    <xf numFmtId="0" fontId="4" fillId="0" borderId="14" xfId="2" applyBorder="1"/>
    <xf numFmtId="0" fontId="6" fillId="0" borderId="14" xfId="2" applyFont="1" applyBorder="1"/>
    <xf numFmtId="6" fontId="6" fillId="0" borderId="4" xfId="2" applyNumberFormat="1" applyFont="1" applyBorder="1"/>
    <xf numFmtId="6" fontId="4" fillId="0" borderId="0" xfId="2" applyNumberFormat="1"/>
    <xf numFmtId="6" fontId="4" fillId="0" borderId="15" xfId="2" applyNumberFormat="1" applyBorder="1"/>
    <xf numFmtId="0" fontId="7" fillId="0" borderId="0" xfId="2" applyFont="1"/>
    <xf numFmtId="5" fontId="4" fillId="0" borderId="0" xfId="2" applyNumberFormat="1"/>
    <xf numFmtId="0" fontId="6" fillId="0" borderId="1" xfId="2" applyFont="1" applyBorder="1"/>
    <xf numFmtId="0" fontId="6" fillId="0" borderId="0" xfId="2" applyFont="1"/>
    <xf numFmtId="0" fontId="4" fillId="0" borderId="9" xfId="2" applyBorder="1"/>
    <xf numFmtId="6" fontId="6" fillId="0" borderId="9" xfId="2" applyNumberFormat="1" applyFont="1" applyBorder="1"/>
    <xf numFmtId="0" fontId="6" fillId="0" borderId="3" xfId="2" applyFont="1" applyBorder="1"/>
    <xf numFmtId="6" fontId="8" fillId="0" borderId="4" xfId="2" applyNumberFormat="1" applyFont="1" applyBorder="1"/>
    <xf numFmtId="0" fontId="4" fillId="0" borderId="16" xfId="2" applyBorder="1"/>
    <xf numFmtId="6" fontId="4" fillId="0" borderId="5" xfId="2" applyNumberFormat="1" applyBorder="1"/>
    <xf numFmtId="0" fontId="4" fillId="0" borderId="17" xfId="2" applyBorder="1"/>
    <xf numFmtId="0" fontId="9" fillId="0" borderId="14" xfId="2" applyFont="1" applyBorder="1"/>
    <xf numFmtId="6" fontId="9" fillId="0" borderId="18" xfId="2" applyNumberFormat="1" applyFont="1" applyBorder="1"/>
    <xf numFmtId="5" fontId="4" fillId="0" borderId="19" xfId="2" applyNumberFormat="1" applyBorder="1"/>
    <xf numFmtId="0" fontId="4" fillId="4" borderId="1" xfId="2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0" fillId="0" borderId="35" xfId="0" applyBorder="1" applyAlignment="1">
      <alignment horizontal="right" vertical="center"/>
    </xf>
    <xf numFmtId="0" fontId="0" fillId="0" borderId="36" xfId="0" applyBorder="1">
      <alignment vertical="center"/>
    </xf>
    <xf numFmtId="0" fontId="0" fillId="0" borderId="36" xfId="0" applyBorder="1" applyAlignment="1">
      <alignment horizontal="left" vertical="center"/>
    </xf>
    <xf numFmtId="0" fontId="0" fillId="2" borderId="36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0" borderId="27" xfId="0" applyBorder="1">
      <alignment vertical="center"/>
    </xf>
    <xf numFmtId="5" fontId="0" fillId="0" borderId="28" xfId="0" applyNumberFormat="1" applyBorder="1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0" fillId="0" borderId="29" xfId="0" applyBorder="1">
      <alignment vertical="center"/>
    </xf>
    <xf numFmtId="0" fontId="0" fillId="0" borderId="43" xfId="0" applyBorder="1" applyAlignment="1">
      <alignment horizontal="right" vertical="center"/>
    </xf>
    <xf numFmtId="0" fontId="0" fillId="0" borderId="43" xfId="0" applyBorder="1" applyAlignment="1">
      <alignment horizontal="left" vertical="center"/>
    </xf>
    <xf numFmtId="5" fontId="0" fillId="0" borderId="43" xfId="0" applyNumberFormat="1" applyBorder="1" applyAlignment="1">
      <alignment horizontal="center" vertical="center"/>
    </xf>
    <xf numFmtId="5" fontId="0" fillId="0" borderId="30" xfId="0" applyNumberFormat="1" applyBorder="1" applyAlignment="1">
      <alignment horizontal="center" vertical="center"/>
    </xf>
    <xf numFmtId="49" fontId="24" fillId="5" borderId="3" xfId="0" applyNumberFormat="1" applyFont="1" applyFill="1" applyBorder="1" applyAlignment="1">
      <alignment horizontal="center" vertical="center"/>
    </xf>
    <xf numFmtId="5" fontId="0" fillId="0" borderId="28" xfId="0" applyNumberFormat="1" applyBorder="1">
      <alignment vertical="center"/>
    </xf>
    <xf numFmtId="5" fontId="0" fillId="0" borderId="30" xfId="0" applyNumberFormat="1" applyBorder="1">
      <alignment vertical="center"/>
    </xf>
    <xf numFmtId="0" fontId="4" fillId="0" borderId="3" xfId="2" applyBorder="1"/>
    <xf numFmtId="0" fontId="4" fillId="0" borderId="4" xfId="2" applyBorder="1"/>
    <xf numFmtId="5" fontId="4" fillId="0" borderId="5" xfId="2" applyNumberFormat="1" applyBorder="1"/>
    <xf numFmtId="6" fontId="25" fillId="0" borderId="9" xfId="2" applyNumberFormat="1" applyFont="1" applyBorder="1"/>
    <xf numFmtId="0" fontId="24" fillId="0" borderId="0" xfId="0" applyFont="1" applyAlignment="1">
      <alignment horizontal="right" vertical="center"/>
    </xf>
    <xf numFmtId="0" fontId="0" fillId="4" borderId="6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4" fillId="0" borderId="17" xfId="2" applyBorder="1" applyAlignment="1">
      <alignment horizontal="center"/>
    </xf>
    <xf numFmtId="0" fontId="4" fillId="0" borderId="40" xfId="2" applyBorder="1" applyAlignment="1">
      <alignment horizontal="center"/>
    </xf>
    <xf numFmtId="0" fontId="4" fillId="0" borderId="41" xfId="2" applyBorder="1" applyAlignment="1">
      <alignment horizontal="center"/>
    </xf>
    <xf numFmtId="0" fontId="20" fillId="6" borderId="0" xfId="2" applyFont="1" applyFill="1" applyAlignment="1">
      <alignment horizontal="center"/>
    </xf>
    <xf numFmtId="0" fontId="4" fillId="0" borderId="8" xfId="2" applyBorder="1" applyAlignment="1">
      <alignment horizontal="center"/>
    </xf>
    <xf numFmtId="0" fontId="4" fillId="0" borderId="1" xfId="2" applyBorder="1" applyAlignment="1">
      <alignment horizontal="center"/>
    </xf>
    <xf numFmtId="0" fontId="4" fillId="0" borderId="23" xfId="2" applyBorder="1" applyAlignment="1">
      <alignment horizontal="center"/>
    </xf>
    <xf numFmtId="0" fontId="4" fillId="0" borderId="3" xfId="2" applyBorder="1" applyAlignment="1">
      <alignment horizontal="center"/>
    </xf>
    <xf numFmtId="0" fontId="4" fillId="0" borderId="6" xfId="2" applyBorder="1" applyAlignment="1">
      <alignment horizontal="center"/>
    </xf>
    <xf numFmtId="0" fontId="4" fillId="0" borderId="2" xfId="2" applyBorder="1" applyAlignment="1">
      <alignment horizontal="center"/>
    </xf>
    <xf numFmtId="0" fontId="4" fillId="0" borderId="33" xfId="2" applyBorder="1" applyAlignment="1">
      <alignment horizontal="center"/>
    </xf>
    <xf numFmtId="0" fontId="4" fillId="0" borderId="34" xfId="2" applyBorder="1" applyAlignment="1">
      <alignment horizontal="center"/>
    </xf>
    <xf numFmtId="0" fontId="4" fillId="0" borderId="16" xfId="2" applyBorder="1" applyAlignment="1">
      <alignment horizontal="center"/>
    </xf>
    <xf numFmtId="0" fontId="21" fillId="0" borderId="8" xfId="1" applyFont="1" applyBorder="1" applyAlignment="1" applyProtection="1">
      <alignment horizontal="center"/>
    </xf>
    <xf numFmtId="0" fontId="21" fillId="0" borderId="1" xfId="1" applyFont="1" applyBorder="1" applyAlignment="1" applyProtection="1">
      <alignment horizontal="center"/>
    </xf>
    <xf numFmtId="0" fontId="22" fillId="0" borderId="20" xfId="2" applyFont="1" applyBorder="1" applyAlignment="1">
      <alignment horizontal="center"/>
    </xf>
    <xf numFmtId="0" fontId="22" fillId="0" borderId="21" xfId="2" applyFont="1" applyBorder="1" applyAlignment="1">
      <alignment horizontal="center"/>
    </xf>
    <xf numFmtId="0" fontId="22" fillId="0" borderId="22" xfId="2" applyFont="1" applyBorder="1" applyAlignment="1">
      <alignment horizontal="center"/>
    </xf>
    <xf numFmtId="0" fontId="4" fillId="0" borderId="20" xfId="2" applyBorder="1" applyAlignment="1">
      <alignment horizontal="center"/>
    </xf>
    <xf numFmtId="0" fontId="4" fillId="0" borderId="22" xfId="2" applyBorder="1" applyAlignment="1">
      <alignment horizontal="center"/>
    </xf>
    <xf numFmtId="0" fontId="4" fillId="0" borderId="24" xfId="2" applyBorder="1" applyAlignment="1">
      <alignment horizontal="center"/>
    </xf>
    <xf numFmtId="0" fontId="4" fillId="0" borderId="21" xfId="2" applyBorder="1" applyAlignment="1">
      <alignment horizontal="center"/>
    </xf>
    <xf numFmtId="0" fontId="4" fillId="0" borderId="20" xfId="2" applyBorder="1" applyAlignment="1">
      <alignment horizontal="right"/>
    </xf>
    <xf numFmtId="0" fontId="4" fillId="0" borderId="21" xfId="2" applyBorder="1" applyAlignment="1">
      <alignment horizontal="right"/>
    </xf>
    <xf numFmtId="0" fontId="4" fillId="0" borderId="22" xfId="2" applyBorder="1" applyAlignment="1">
      <alignment horizontal="right"/>
    </xf>
    <xf numFmtId="6" fontId="4" fillId="4" borderId="1" xfId="2" applyNumberFormat="1" applyFill="1" applyBorder="1" applyAlignment="1">
      <alignment horizontal="center"/>
    </xf>
    <xf numFmtId="0" fontId="4" fillId="4" borderId="1" xfId="2" applyFill="1" applyBorder="1" applyAlignment="1">
      <alignment horizontal="center"/>
    </xf>
    <xf numFmtId="0" fontId="5" fillId="0" borderId="0" xfId="2" applyFont="1" applyAlignment="1">
      <alignment horizontal="center"/>
    </xf>
    <xf numFmtId="0" fontId="4" fillId="0" borderId="25" xfId="2" applyBorder="1" applyAlignment="1">
      <alignment horizontal="center" vertical="center" wrapText="1"/>
    </xf>
    <xf numFmtId="0" fontId="4" fillId="0" borderId="26" xfId="2" applyBorder="1" applyAlignment="1">
      <alignment horizontal="center" vertical="center" wrapText="1"/>
    </xf>
    <xf numFmtId="0" fontId="4" fillId="0" borderId="27" xfId="2" applyBorder="1" applyAlignment="1">
      <alignment horizontal="center" vertical="center" wrapText="1"/>
    </xf>
    <xf numFmtId="0" fontId="4" fillId="0" borderId="28" xfId="2" applyBorder="1" applyAlignment="1">
      <alignment horizontal="center" vertical="center" wrapText="1"/>
    </xf>
    <xf numFmtId="0" fontId="4" fillId="0" borderId="29" xfId="2" applyBorder="1" applyAlignment="1">
      <alignment horizontal="center" vertical="center" wrapText="1"/>
    </xf>
    <xf numFmtId="0" fontId="4" fillId="0" borderId="30" xfId="2" applyBorder="1" applyAlignment="1">
      <alignment horizontal="center" vertical="center" wrapText="1"/>
    </xf>
    <xf numFmtId="0" fontId="4" fillId="0" borderId="31" xfId="2" applyBorder="1" applyAlignment="1">
      <alignment horizontal="center"/>
    </xf>
    <xf numFmtId="0" fontId="4" fillId="0" borderId="32" xfId="2" applyBorder="1" applyAlignment="1">
      <alignment horizontal="center"/>
    </xf>
    <xf numFmtId="0" fontId="4" fillId="0" borderId="35" xfId="2" applyBorder="1" applyAlignment="1">
      <alignment horizontal="center"/>
    </xf>
    <xf numFmtId="0" fontId="4" fillId="0" borderId="36" xfId="2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4" fillId="0" borderId="37" xfId="2" applyBorder="1" applyAlignment="1">
      <alignment horizontal="center"/>
    </xf>
    <xf numFmtId="0" fontId="4" fillId="0" borderId="38" xfId="2" applyBorder="1" applyAlignment="1">
      <alignment horizontal="center"/>
    </xf>
    <xf numFmtId="0" fontId="4" fillId="0" borderId="39" xfId="2" applyBorder="1" applyAlignment="1">
      <alignment horizontal="center"/>
    </xf>
    <xf numFmtId="0" fontId="11" fillId="0" borderId="6" xfId="1" applyBorder="1" applyAlignment="1" applyProtection="1">
      <alignment horizontal="center"/>
    </xf>
    <xf numFmtId="0" fontId="11" fillId="0" borderId="2" xfId="1" applyBorder="1" applyAlignment="1" applyProtection="1">
      <alignment horizont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9C5BCD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nipponrentacar.co.jp/service/truck/index.htm" TargetMode="External"/><Relationship Id="rId1" Type="http://schemas.openxmlformats.org/officeDocument/2006/relationships/hyperlink" Target="https://www.printpac.co.jp/contents/pricepages/leaflet_a4_c90_tenday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33CC"/>
  </sheetPr>
  <dimension ref="A1:H34"/>
  <sheetViews>
    <sheetView workbookViewId="0">
      <selection activeCell="F31" sqref="F31"/>
    </sheetView>
  </sheetViews>
  <sheetFormatPr defaultRowHeight="13.5" x14ac:dyDescent="0.15"/>
  <cols>
    <col min="1" max="1" width="30.875" customWidth="1"/>
    <col min="2" max="2" width="8.25" bestFit="1" customWidth="1"/>
    <col min="5" max="5" width="12.625" customWidth="1"/>
    <col min="6" max="7" width="17.5" bestFit="1" customWidth="1"/>
    <col min="8" max="8" width="17.625" customWidth="1"/>
  </cols>
  <sheetData>
    <row r="1" spans="1:6" ht="21" x14ac:dyDescent="0.15">
      <c r="A1" s="85" t="s">
        <v>17</v>
      </c>
      <c r="B1" s="85"/>
      <c r="C1" s="85"/>
      <c r="D1" s="86" t="s">
        <v>74</v>
      </c>
      <c r="E1" s="86"/>
      <c r="F1" s="86"/>
    </row>
    <row r="2" spans="1:6" ht="21" x14ac:dyDescent="0.15">
      <c r="A2" s="52" t="s">
        <v>53</v>
      </c>
      <c r="B2" s="57" t="s">
        <v>52</v>
      </c>
      <c r="C2" s="52"/>
      <c r="D2" s="6"/>
      <c r="E2" s="6"/>
      <c r="F2" s="6"/>
    </row>
    <row r="4" spans="1:6" ht="17.25" x14ac:dyDescent="0.15">
      <c r="A4" s="3" t="s">
        <v>21</v>
      </c>
      <c r="B4" s="4"/>
      <c r="E4" s="5"/>
      <c r="F4" s="6"/>
    </row>
    <row r="5" spans="1:6" x14ac:dyDescent="0.15">
      <c r="B5" s="4"/>
      <c r="E5" s="5"/>
      <c r="F5" s="6"/>
    </row>
    <row r="6" spans="1:6" x14ac:dyDescent="0.15">
      <c r="A6" s="56"/>
      <c r="B6" s="4"/>
      <c r="E6" s="5"/>
      <c r="F6" s="6"/>
    </row>
    <row r="7" spans="1:6" x14ac:dyDescent="0.15">
      <c r="A7" s="1" t="s">
        <v>62</v>
      </c>
      <c r="B7" s="7">
        <v>70000</v>
      </c>
      <c r="E7" s="5"/>
      <c r="F7" s="6"/>
    </row>
    <row r="8" spans="1:6" x14ac:dyDescent="0.15">
      <c r="A8" s="1" t="s">
        <v>1</v>
      </c>
      <c r="B8" s="7">
        <v>2000</v>
      </c>
      <c r="E8" s="5"/>
      <c r="F8" s="6"/>
    </row>
    <row r="9" spans="1:6" x14ac:dyDescent="0.15">
      <c r="A9" s="1" t="s">
        <v>2</v>
      </c>
      <c r="B9" s="7">
        <v>1000</v>
      </c>
      <c r="E9" s="5"/>
      <c r="F9" s="6"/>
    </row>
    <row r="10" spans="1:6" x14ac:dyDescent="0.15">
      <c r="A10" s="12"/>
      <c r="B10" s="7"/>
      <c r="E10" s="5"/>
      <c r="F10" s="6"/>
    </row>
    <row r="11" spans="1:6" x14ac:dyDescent="0.15">
      <c r="B11" s="4"/>
      <c r="E11" s="5"/>
      <c r="F11" s="6"/>
    </row>
    <row r="12" spans="1:6" x14ac:dyDescent="0.15">
      <c r="A12" s="5" t="s">
        <v>60</v>
      </c>
      <c r="B12" s="4"/>
      <c r="E12" s="5"/>
      <c r="F12" s="6"/>
    </row>
    <row r="13" spans="1:6" x14ac:dyDescent="0.15">
      <c r="A13" s="5" t="s">
        <v>10</v>
      </c>
      <c r="B13" s="4"/>
      <c r="E13" s="5"/>
      <c r="F13" s="6"/>
    </row>
    <row r="14" spans="1:6" x14ac:dyDescent="0.15">
      <c r="A14" t="s">
        <v>61</v>
      </c>
      <c r="B14" s="4"/>
      <c r="E14" s="5"/>
      <c r="F14" s="6"/>
    </row>
    <row r="15" spans="1:6" x14ac:dyDescent="0.15">
      <c r="A15" s="59" t="s">
        <v>63</v>
      </c>
      <c r="B15" s="4"/>
      <c r="E15" s="5"/>
      <c r="F15" s="6"/>
    </row>
    <row r="16" spans="1:6" x14ac:dyDescent="0.15">
      <c r="A16" s="53"/>
      <c r="B16" s="4"/>
      <c r="E16" s="5"/>
      <c r="F16" s="6"/>
    </row>
    <row r="17" spans="1:8" x14ac:dyDescent="0.15">
      <c r="B17" s="4"/>
      <c r="E17" s="5"/>
      <c r="F17" s="6"/>
    </row>
    <row r="18" spans="1:8" x14ac:dyDescent="0.15">
      <c r="B18" s="4"/>
      <c r="E18" s="5"/>
      <c r="F18" s="6"/>
    </row>
    <row r="19" spans="1:8" x14ac:dyDescent="0.15">
      <c r="B19" s="4"/>
      <c r="E19" s="5"/>
      <c r="F19" s="6"/>
    </row>
    <row r="20" spans="1:8" x14ac:dyDescent="0.15">
      <c r="B20" s="4"/>
      <c r="C20" s="60" t="s">
        <v>16</v>
      </c>
      <c r="D20" s="61"/>
      <c r="E20" s="62"/>
      <c r="F20" s="63" t="s">
        <v>64</v>
      </c>
      <c r="G20" s="64" t="s">
        <v>65</v>
      </c>
    </row>
    <row r="21" spans="1:8" x14ac:dyDescent="0.15">
      <c r="B21" s="4"/>
      <c r="C21" s="65"/>
      <c r="D21" s="1">
        <v>1</v>
      </c>
      <c r="E21" s="5" t="s">
        <v>3</v>
      </c>
      <c r="F21" s="10">
        <f t="shared" ref="F21:F26" si="0">$B$7+($B$8*D21)+$B$10</f>
        <v>72000</v>
      </c>
      <c r="G21" s="66">
        <f t="shared" ref="G21:G26" si="1">$B$7+$B$8*D21+$B$9*D21+$B$10</f>
        <v>73000</v>
      </c>
    </row>
    <row r="22" spans="1:8" x14ac:dyDescent="0.15">
      <c r="A22" s="1"/>
      <c r="B22" s="4"/>
      <c r="C22" s="67"/>
      <c r="D22" s="1">
        <v>2</v>
      </c>
      <c r="E22" s="5" t="s">
        <v>4</v>
      </c>
      <c r="F22" s="10">
        <f t="shared" si="0"/>
        <v>74000</v>
      </c>
      <c r="G22" s="66">
        <f t="shared" si="1"/>
        <v>76000</v>
      </c>
    </row>
    <row r="23" spans="1:8" x14ac:dyDescent="0.15">
      <c r="A23" s="1"/>
      <c r="B23" s="4"/>
      <c r="C23" s="65"/>
      <c r="D23" s="1">
        <v>3</v>
      </c>
      <c r="E23" s="5" t="s">
        <v>4</v>
      </c>
      <c r="F23" s="10">
        <f t="shared" si="0"/>
        <v>76000</v>
      </c>
      <c r="G23" s="66">
        <f t="shared" si="1"/>
        <v>79000</v>
      </c>
    </row>
    <row r="24" spans="1:8" x14ac:dyDescent="0.15">
      <c r="A24" s="1"/>
      <c r="B24" s="4"/>
      <c r="C24" s="65"/>
      <c r="D24" s="80">
        <v>6</v>
      </c>
      <c r="E24" s="5" t="s">
        <v>5</v>
      </c>
      <c r="F24" s="10">
        <f t="shared" si="0"/>
        <v>82000</v>
      </c>
      <c r="G24" s="66">
        <f t="shared" si="1"/>
        <v>88000</v>
      </c>
    </row>
    <row r="25" spans="1:8" x14ac:dyDescent="0.15">
      <c r="A25" s="1"/>
      <c r="B25" s="4"/>
      <c r="C25" s="65"/>
      <c r="D25" s="1">
        <v>7</v>
      </c>
      <c r="E25" s="5" t="s">
        <v>4</v>
      </c>
      <c r="F25" s="10">
        <f t="shared" si="0"/>
        <v>84000</v>
      </c>
      <c r="G25" s="66">
        <f t="shared" si="1"/>
        <v>91000</v>
      </c>
    </row>
    <row r="26" spans="1:8" x14ac:dyDescent="0.15">
      <c r="A26" s="1"/>
      <c r="B26" s="4"/>
      <c r="C26" s="68"/>
      <c r="D26" s="69">
        <v>14</v>
      </c>
      <c r="E26" s="70" t="s">
        <v>4</v>
      </c>
      <c r="F26" s="71">
        <f t="shared" si="0"/>
        <v>98000</v>
      </c>
      <c r="G26" s="72">
        <f t="shared" si="1"/>
        <v>112000</v>
      </c>
    </row>
    <row r="27" spans="1:8" ht="14.25" thickBot="1" x14ac:dyDescent="0.2">
      <c r="A27" s="1"/>
      <c r="B27" s="4"/>
      <c r="D27" s="1"/>
      <c r="E27" s="5"/>
      <c r="F27" s="6"/>
    </row>
    <row r="28" spans="1:8" x14ac:dyDescent="0.15">
      <c r="A28" s="1"/>
      <c r="B28" s="4"/>
      <c r="C28" s="81" t="s">
        <v>19</v>
      </c>
      <c r="D28" s="82"/>
      <c r="E28" s="82"/>
      <c r="F28" s="13" t="s">
        <v>7</v>
      </c>
      <c r="G28" s="13" t="s">
        <v>6</v>
      </c>
      <c r="H28" s="15" t="s">
        <v>22</v>
      </c>
    </row>
    <row r="29" spans="1:8" ht="18" thickBot="1" x14ac:dyDescent="0.2">
      <c r="A29" s="1"/>
      <c r="B29" s="4"/>
      <c r="C29" s="83"/>
      <c r="D29" s="84"/>
      <c r="E29" s="84"/>
      <c r="F29" s="73" t="s">
        <v>72</v>
      </c>
      <c r="G29" s="73" t="s">
        <v>75</v>
      </c>
      <c r="H29" s="14">
        <f>B7+B10+B8*F29+B9*G29</f>
        <v>94000</v>
      </c>
    </row>
    <row r="30" spans="1:8" x14ac:dyDescent="0.15">
      <c r="A30" s="1"/>
      <c r="B30" s="4"/>
      <c r="E30" s="5"/>
      <c r="F30" s="6"/>
      <c r="H30" s="6" t="s">
        <v>20</v>
      </c>
    </row>
    <row r="31" spans="1:8" x14ac:dyDescent="0.15">
      <c r="A31" s="1"/>
      <c r="B31" s="4"/>
      <c r="E31" s="5"/>
      <c r="F31" s="6"/>
      <c r="H31" s="16" t="s">
        <v>18</v>
      </c>
    </row>
    <row r="32" spans="1:8" x14ac:dyDescent="0.15">
      <c r="A32" s="1"/>
      <c r="B32" s="4"/>
      <c r="E32" s="5"/>
      <c r="F32" s="6"/>
      <c r="H32" s="16"/>
    </row>
    <row r="33" spans="1:8" x14ac:dyDescent="0.15">
      <c r="A33" s="1"/>
      <c r="B33" s="4"/>
      <c r="E33" s="5"/>
      <c r="F33" s="6"/>
      <c r="H33" s="16"/>
    </row>
    <row r="34" spans="1:8" x14ac:dyDescent="0.15">
      <c r="A34" s="1"/>
      <c r="B34" s="4"/>
      <c r="E34" s="5"/>
      <c r="F34" s="6"/>
      <c r="H34" s="16"/>
    </row>
  </sheetData>
  <mergeCells count="3">
    <mergeCell ref="C28:E29"/>
    <mergeCell ref="A1:C1"/>
    <mergeCell ref="D1:F1"/>
  </mergeCells>
  <phoneticPr fontId="3"/>
  <dataValidations count="2">
    <dataValidation type="list" allowBlank="1" showInputMessage="1" showErrorMessage="1" promptTitle="日数" sqref="G29" xr:uid="{00000000-0002-0000-0000-000000000000}">
      <formula1>"0,1,2,3,4,5,6,7,8,9,10,11,12,13,14"</formula1>
    </dataValidation>
    <dataValidation type="list" allowBlank="1" showInputMessage="1" showErrorMessage="1" promptTitle="日数" sqref="F29" xr:uid="{00000000-0002-0000-0000-000001000000}">
      <formula1>"1,2,3,4,5,6,7,8,9,10,11,12,13,14"</formula1>
    </dataValidation>
  </dataValidations>
  <pageMargins left="0.7" right="0.7" top="0.75" bottom="0.75" header="0.3" footer="0.3"/>
  <pageSetup paperSize="9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H36"/>
  <sheetViews>
    <sheetView zoomScaleNormal="100" zoomScaleSheetLayoutView="85" workbookViewId="0">
      <selection activeCell="G1" sqref="G1"/>
    </sheetView>
  </sheetViews>
  <sheetFormatPr defaultColWidth="8.875" defaultRowHeight="13.5" x14ac:dyDescent="0.15"/>
  <cols>
    <col min="1" max="1" width="30.5" style="1" customWidth="1"/>
    <col min="2" max="2" width="7.25" style="4" bestFit="1" customWidth="1"/>
    <col min="3" max="3" width="11.625" bestFit="1" customWidth="1"/>
    <col min="4" max="4" width="7.75" bestFit="1" customWidth="1"/>
    <col min="5" max="5" width="11.25" style="5" customWidth="1"/>
    <col min="6" max="6" width="17.5" style="6" bestFit="1" customWidth="1"/>
    <col min="7" max="7" width="17.5" bestFit="1" customWidth="1"/>
    <col min="8" max="8" width="14.875" customWidth="1"/>
  </cols>
  <sheetData>
    <row r="1" spans="1:6" ht="21" x14ac:dyDescent="0.15">
      <c r="A1" s="85" t="s">
        <v>17</v>
      </c>
      <c r="B1" s="85"/>
      <c r="C1" s="85"/>
      <c r="D1" s="86" t="s">
        <v>74</v>
      </c>
      <c r="E1" s="86"/>
      <c r="F1" s="86"/>
    </row>
    <row r="2" spans="1:6" ht="21" x14ac:dyDescent="0.15">
      <c r="A2" s="52" t="s">
        <v>53</v>
      </c>
      <c r="B2" s="57" t="s">
        <v>52</v>
      </c>
    </row>
    <row r="3" spans="1:6" ht="13.15" customHeight="1" x14ac:dyDescent="0.15">
      <c r="A3" s="52"/>
      <c r="B3" s="57"/>
    </row>
    <row r="4" spans="1:6" ht="17.25" x14ac:dyDescent="0.15">
      <c r="A4" s="3" t="s">
        <v>23</v>
      </c>
    </row>
    <row r="5" spans="1:6" ht="17.25" x14ac:dyDescent="0.15">
      <c r="A5" s="3"/>
    </row>
    <row r="6" spans="1:6" ht="13.15" customHeight="1" x14ac:dyDescent="0.15"/>
    <row r="7" spans="1:6" x14ac:dyDescent="0.15">
      <c r="A7" s="1" t="s">
        <v>0</v>
      </c>
      <c r="B7" s="7">
        <v>0</v>
      </c>
      <c r="C7" s="8"/>
    </row>
    <row r="8" spans="1:6" x14ac:dyDescent="0.15">
      <c r="A8" s="1" t="s">
        <v>1</v>
      </c>
      <c r="B8" s="7">
        <v>2000</v>
      </c>
      <c r="C8" s="8"/>
    </row>
    <row r="9" spans="1:6" x14ac:dyDescent="0.15">
      <c r="A9" s="1" t="s">
        <v>2</v>
      </c>
      <c r="B9" s="7">
        <v>1000</v>
      </c>
      <c r="C9" s="8"/>
    </row>
    <row r="10" spans="1:6" x14ac:dyDescent="0.15">
      <c r="A10" s="5"/>
      <c r="B10" s="9"/>
    </row>
    <row r="11" spans="1:6" x14ac:dyDescent="0.15">
      <c r="A11" s="5"/>
      <c r="B11" s="9"/>
    </row>
    <row r="12" spans="1:6" x14ac:dyDescent="0.15">
      <c r="A12" s="5" t="s">
        <v>9</v>
      </c>
      <c r="B12" s="9"/>
    </row>
    <row r="13" spans="1:6" x14ac:dyDescent="0.15">
      <c r="A13" s="54"/>
      <c r="B13" s="9"/>
    </row>
    <row r="14" spans="1:6" x14ac:dyDescent="0.15">
      <c r="A14" s="5" t="s">
        <v>71</v>
      </c>
      <c r="B14" s="9"/>
    </row>
    <row r="15" spans="1:6" x14ac:dyDescent="0.15">
      <c r="B15" s="9"/>
    </row>
    <row r="16" spans="1:6" x14ac:dyDescent="0.15">
      <c r="A16"/>
      <c r="B16" s="9"/>
    </row>
    <row r="17" spans="1:8" x14ac:dyDescent="0.15">
      <c r="A17"/>
      <c r="B17" s="9"/>
    </row>
    <row r="18" spans="1:8" x14ac:dyDescent="0.15">
      <c r="A18"/>
      <c r="B18" s="9"/>
    </row>
    <row r="19" spans="1:8" x14ac:dyDescent="0.15">
      <c r="A19"/>
      <c r="B19" s="9"/>
      <c r="D19" s="1"/>
      <c r="F19" s="10"/>
    </row>
    <row r="20" spans="1:8" x14ac:dyDescent="0.15">
      <c r="A20"/>
      <c r="C20" s="60" t="s">
        <v>16</v>
      </c>
      <c r="D20" s="61"/>
      <c r="E20" s="62"/>
      <c r="F20" s="63" t="s">
        <v>64</v>
      </c>
      <c r="G20" s="64" t="s">
        <v>65</v>
      </c>
    </row>
    <row r="21" spans="1:8" x14ac:dyDescent="0.15">
      <c r="A21"/>
      <c r="C21" s="65"/>
      <c r="D21" s="1">
        <v>1</v>
      </c>
      <c r="E21" s="5" t="s">
        <v>3</v>
      </c>
      <c r="F21" s="10">
        <f t="shared" ref="F21:F26" si="0">$B$7+(D21*$B$8)</f>
        <v>2000</v>
      </c>
      <c r="G21" s="74">
        <f t="shared" ref="G21:G26" si="1">$B$7+($B$8*D21)+($B$9*D21)</f>
        <v>3000</v>
      </c>
    </row>
    <row r="22" spans="1:8" x14ac:dyDescent="0.15">
      <c r="C22" s="65"/>
      <c r="D22" s="1">
        <v>2</v>
      </c>
      <c r="E22" s="5" t="s">
        <v>4</v>
      </c>
      <c r="F22" s="10">
        <f t="shared" si="0"/>
        <v>4000</v>
      </c>
      <c r="G22" s="74">
        <f t="shared" si="1"/>
        <v>6000</v>
      </c>
    </row>
    <row r="23" spans="1:8" x14ac:dyDescent="0.15">
      <c r="C23" s="65"/>
      <c r="D23" s="1">
        <v>3</v>
      </c>
      <c r="E23" s="5" t="s">
        <v>4</v>
      </c>
      <c r="F23" s="10">
        <f t="shared" si="0"/>
        <v>6000</v>
      </c>
      <c r="G23" s="74">
        <f t="shared" si="1"/>
        <v>9000</v>
      </c>
    </row>
    <row r="24" spans="1:8" x14ac:dyDescent="0.15">
      <c r="C24" s="65"/>
      <c r="D24" s="1">
        <v>6</v>
      </c>
      <c r="E24" s="5" t="s">
        <v>5</v>
      </c>
      <c r="F24" s="10">
        <f t="shared" si="0"/>
        <v>12000</v>
      </c>
      <c r="G24" s="74">
        <f t="shared" si="1"/>
        <v>18000</v>
      </c>
    </row>
    <row r="25" spans="1:8" x14ac:dyDescent="0.15">
      <c r="C25" s="65"/>
      <c r="D25" s="1">
        <v>7</v>
      </c>
      <c r="E25" s="5" t="s">
        <v>4</v>
      </c>
      <c r="F25" s="10">
        <f t="shared" si="0"/>
        <v>14000</v>
      </c>
      <c r="G25" s="74">
        <f t="shared" si="1"/>
        <v>21000</v>
      </c>
    </row>
    <row r="26" spans="1:8" x14ac:dyDescent="0.15">
      <c r="C26" s="68"/>
      <c r="D26" s="69">
        <v>14</v>
      </c>
      <c r="E26" s="70" t="s">
        <v>4</v>
      </c>
      <c r="F26" s="71">
        <f t="shared" si="0"/>
        <v>28000</v>
      </c>
      <c r="G26" s="75">
        <f t="shared" si="1"/>
        <v>42000</v>
      </c>
    </row>
    <row r="27" spans="1:8" ht="14.25" thickBot="1" x14ac:dyDescent="0.2">
      <c r="D27" s="1"/>
      <c r="F27" s="10"/>
    </row>
    <row r="28" spans="1:8" x14ac:dyDescent="0.15">
      <c r="C28" s="81" t="s">
        <v>19</v>
      </c>
      <c r="D28" s="82"/>
      <c r="E28" s="82"/>
      <c r="F28" s="13" t="s">
        <v>7</v>
      </c>
      <c r="G28" s="13" t="s">
        <v>6</v>
      </c>
      <c r="H28" s="15" t="s">
        <v>22</v>
      </c>
    </row>
    <row r="29" spans="1:8" ht="18" thickBot="1" x14ac:dyDescent="0.2">
      <c r="C29" s="83"/>
      <c r="D29" s="84"/>
      <c r="E29" s="84"/>
      <c r="F29" s="73" t="s">
        <v>54</v>
      </c>
      <c r="G29" s="73" t="s">
        <v>8</v>
      </c>
      <c r="H29" s="14">
        <f>B7+(B8*F29)+(B9*G29)</f>
        <v>6000</v>
      </c>
    </row>
    <row r="30" spans="1:8" x14ac:dyDescent="0.15">
      <c r="H30" s="6" t="s">
        <v>20</v>
      </c>
    </row>
    <row r="31" spans="1:8" x14ac:dyDescent="0.15">
      <c r="H31" s="16" t="s">
        <v>18</v>
      </c>
    </row>
    <row r="32" spans="1:8" x14ac:dyDescent="0.15">
      <c r="H32" s="55"/>
    </row>
    <row r="34" spans="1:3" ht="17.25" x14ac:dyDescent="0.15">
      <c r="A34" s="3"/>
    </row>
    <row r="36" spans="1:3" x14ac:dyDescent="0.15">
      <c r="C36" s="4"/>
    </row>
  </sheetData>
  <mergeCells count="3">
    <mergeCell ref="C28:E29"/>
    <mergeCell ref="A1:C1"/>
    <mergeCell ref="D1:F1"/>
  </mergeCells>
  <phoneticPr fontId="1"/>
  <dataValidations count="2">
    <dataValidation type="list" allowBlank="1" showInputMessage="1" showErrorMessage="1" promptTitle="日数" sqref="F29" xr:uid="{00000000-0002-0000-0100-000000000000}">
      <formula1>"1,2,3,4,5,6,7,8,9,10,11,12,13,14,15,16,17,18,19,20,21,22,23,24,25,26,27,28,29,30,31"</formula1>
    </dataValidation>
    <dataValidation type="list" allowBlank="1" showInputMessage="1" showErrorMessage="1" promptTitle="日数" sqref="G29" xr:uid="{00000000-0002-0000-0100-000001000000}">
      <formula1>"0,1,2,3,4,5,6,7,8,9,10,11,12,13,14,15,16,17,18,19,20,21,22,23,24,25,26,27,28,29,30,31"</formula1>
    </dataValidation>
  </dataValidations>
  <pageMargins left="0.7" right="0.7" top="0.75" bottom="0.75" header="0.3" footer="0.3"/>
  <pageSetup paperSize="9" scale="8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19"/>
  <sheetViews>
    <sheetView zoomScaleNormal="100" zoomScaleSheetLayoutView="115" workbookViewId="0">
      <selection activeCell="C23" sqref="C23"/>
    </sheetView>
  </sheetViews>
  <sheetFormatPr defaultRowHeight="13.5" x14ac:dyDescent="0.15"/>
  <cols>
    <col min="2" max="2" width="1.25" customWidth="1"/>
    <col min="3" max="3" width="51.25" customWidth="1"/>
  </cols>
  <sheetData>
    <row r="1" spans="1:6" ht="17.25" x14ac:dyDescent="0.15">
      <c r="A1" s="2" t="s">
        <v>11</v>
      </c>
      <c r="B1" s="2"/>
    </row>
    <row r="2" spans="1:6" ht="17.25" x14ac:dyDescent="0.15">
      <c r="A2" s="2"/>
      <c r="B2" s="2"/>
    </row>
    <row r="3" spans="1:6" ht="17.25" x14ac:dyDescent="0.15">
      <c r="A3" s="87" t="s">
        <v>56</v>
      </c>
      <c r="B3" s="87"/>
      <c r="C3" s="87"/>
      <c r="D3" s="87"/>
      <c r="E3" s="87"/>
      <c r="F3" s="87"/>
    </row>
    <row r="4" spans="1:6" ht="17.25" x14ac:dyDescent="0.15">
      <c r="A4" s="11"/>
      <c r="B4" s="11"/>
      <c r="C4" s="11"/>
      <c r="D4" s="11"/>
      <c r="E4" s="11"/>
      <c r="F4" s="11"/>
    </row>
    <row r="5" spans="1:6" x14ac:dyDescent="0.15">
      <c r="C5" t="s">
        <v>51</v>
      </c>
    </row>
    <row r="7" spans="1:6" x14ac:dyDescent="0.15">
      <c r="C7" t="s">
        <v>14</v>
      </c>
    </row>
    <row r="9" spans="1:6" x14ac:dyDescent="0.15">
      <c r="C9" t="s">
        <v>73</v>
      </c>
    </row>
    <row r="11" spans="1:6" x14ac:dyDescent="0.15">
      <c r="C11" t="s">
        <v>12</v>
      </c>
    </row>
    <row r="13" spans="1:6" x14ac:dyDescent="0.15">
      <c r="C13" t="s">
        <v>55</v>
      </c>
    </row>
    <row r="15" spans="1:6" x14ac:dyDescent="0.15">
      <c r="C15" t="s">
        <v>13</v>
      </c>
    </row>
    <row r="17" spans="3:3" x14ac:dyDescent="0.15">
      <c r="C17" s="58" t="s">
        <v>57</v>
      </c>
    </row>
    <row r="18" spans="3:3" x14ac:dyDescent="0.15">
      <c r="C18" s="59" t="s">
        <v>58</v>
      </c>
    </row>
    <row r="19" spans="3:3" x14ac:dyDescent="0.15">
      <c r="C19" s="53"/>
    </row>
  </sheetData>
  <mergeCells count="1">
    <mergeCell ref="A3:F3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O50"/>
  <sheetViews>
    <sheetView tabSelected="1" view="pageBreakPreview" zoomScaleNormal="100" zoomScaleSheetLayoutView="100" workbookViewId="0">
      <selection activeCell="O37" sqref="O37"/>
    </sheetView>
  </sheetViews>
  <sheetFormatPr defaultColWidth="9" defaultRowHeight="13.5" x14ac:dyDescent="0.15"/>
  <cols>
    <col min="1" max="1" width="2" style="17" customWidth="1"/>
    <col min="2" max="2" width="11" style="17" bestFit="1" customWidth="1"/>
    <col min="3" max="3" width="8.125" style="17" bestFit="1" customWidth="1"/>
    <col min="4" max="4" width="6.875" style="17" bestFit="1" customWidth="1"/>
    <col min="5" max="5" width="3.125" style="17" customWidth="1"/>
    <col min="6" max="6" width="12.625" style="17" bestFit="1" customWidth="1"/>
    <col min="7" max="7" width="2" style="17" customWidth="1"/>
    <col min="8" max="8" width="1.25" style="17" customWidth="1"/>
    <col min="9" max="9" width="8.375" style="17" bestFit="1" customWidth="1"/>
    <col min="10" max="10" width="2.75" style="17" customWidth="1"/>
    <col min="11" max="11" width="13.625" style="17" customWidth="1"/>
    <col min="12" max="12" width="9.5" style="17" customWidth="1"/>
    <col min="13" max="13" width="7" style="17" bestFit="1" customWidth="1"/>
    <col min="14" max="14" width="14.125" style="17" bestFit="1" customWidth="1"/>
    <col min="15" max="16384" width="9" style="17"/>
  </cols>
  <sheetData>
    <row r="1" spans="1:14" x14ac:dyDescent="0.15">
      <c r="B1" s="17" t="s">
        <v>24</v>
      </c>
      <c r="F1" s="91" t="s">
        <v>48</v>
      </c>
      <c r="G1" s="91"/>
      <c r="H1" s="91"/>
      <c r="I1" s="91"/>
      <c r="J1" s="91"/>
      <c r="K1" s="91"/>
      <c r="L1" s="91"/>
      <c r="M1" s="91"/>
      <c r="N1" s="91"/>
    </row>
    <row r="3" spans="1:14" ht="15" thickBot="1" x14ac:dyDescent="0.2">
      <c r="A3" s="115" t="s">
        <v>25</v>
      </c>
      <c r="B3" s="115"/>
      <c r="C3" s="115"/>
      <c r="D3" s="115"/>
      <c r="E3" s="115"/>
      <c r="F3" s="115"/>
      <c r="I3" s="115" t="s">
        <v>26</v>
      </c>
      <c r="J3" s="115"/>
      <c r="K3" s="115"/>
      <c r="L3" s="115"/>
      <c r="M3" s="115"/>
      <c r="N3" s="115"/>
    </row>
    <row r="4" spans="1:14" ht="14.25" thickBot="1" x14ac:dyDescent="0.2">
      <c r="B4" s="18" t="s">
        <v>27</v>
      </c>
      <c r="C4" s="19" t="s">
        <v>28</v>
      </c>
      <c r="D4" s="19" t="s">
        <v>29</v>
      </c>
      <c r="E4" s="19"/>
      <c r="F4" s="20" t="s">
        <v>30</v>
      </c>
      <c r="I4" s="21" t="s">
        <v>31</v>
      </c>
      <c r="J4" s="116" t="s">
        <v>78</v>
      </c>
      <c r="K4" s="117"/>
      <c r="L4" s="122" t="s">
        <v>69</v>
      </c>
      <c r="M4" s="123"/>
      <c r="N4" s="78">
        <v>94000</v>
      </c>
    </row>
    <row r="5" spans="1:14" x14ac:dyDescent="0.15">
      <c r="B5" s="22" t="s">
        <v>32</v>
      </c>
      <c r="C5" s="26">
        <v>2500</v>
      </c>
      <c r="D5" s="23">
        <v>90</v>
      </c>
      <c r="E5" s="23" t="s">
        <v>33</v>
      </c>
      <c r="F5" s="24">
        <f>C5*D5</f>
        <v>225000</v>
      </c>
      <c r="I5" s="98"/>
      <c r="J5" s="118"/>
      <c r="K5" s="119"/>
      <c r="L5" s="106"/>
      <c r="M5" s="107"/>
      <c r="N5" s="25"/>
    </row>
    <row r="6" spans="1:14" x14ac:dyDescent="0.15">
      <c r="B6" s="22" t="s">
        <v>34</v>
      </c>
      <c r="C6" s="26">
        <v>1000</v>
      </c>
      <c r="D6" s="23">
        <v>0</v>
      </c>
      <c r="E6" s="23" t="s">
        <v>33</v>
      </c>
      <c r="F6" s="24">
        <f>C6*D6</f>
        <v>0</v>
      </c>
      <c r="I6" s="99"/>
      <c r="J6" s="118"/>
      <c r="K6" s="119"/>
      <c r="L6" s="106"/>
      <c r="M6" s="107"/>
      <c r="N6" s="24"/>
    </row>
    <row r="7" spans="1:14" x14ac:dyDescent="0.15">
      <c r="B7" s="27" t="s">
        <v>35</v>
      </c>
      <c r="C7" s="28">
        <v>2800</v>
      </c>
      <c r="D7" s="29">
        <v>10</v>
      </c>
      <c r="E7" s="29" t="s">
        <v>33</v>
      </c>
      <c r="F7" s="24">
        <f>C7*D7</f>
        <v>28000</v>
      </c>
      <c r="I7" s="99"/>
      <c r="J7" s="118"/>
      <c r="K7" s="119"/>
      <c r="L7" s="23"/>
      <c r="M7" s="23"/>
      <c r="N7" s="24"/>
    </row>
    <row r="8" spans="1:14" x14ac:dyDescent="0.15">
      <c r="B8" s="108" t="s">
        <v>49</v>
      </c>
      <c r="C8" s="109"/>
      <c r="D8" s="109"/>
      <c r="E8" s="107"/>
      <c r="F8" s="30">
        <v>0</v>
      </c>
      <c r="I8" s="99"/>
      <c r="J8" s="118"/>
      <c r="K8" s="119"/>
      <c r="L8" s="23"/>
      <c r="M8" s="23"/>
      <c r="N8" s="24"/>
    </row>
    <row r="9" spans="1:14" ht="14.25" thickBot="1" x14ac:dyDescent="0.2">
      <c r="B9" s="31" t="s">
        <v>15</v>
      </c>
      <c r="C9" s="32"/>
      <c r="D9" s="33">
        <f>SUM(D5:D7)</f>
        <v>100</v>
      </c>
      <c r="E9" s="32" t="s">
        <v>33</v>
      </c>
      <c r="F9" s="34">
        <f>SUM(F5:F8)</f>
        <v>253000</v>
      </c>
      <c r="I9" s="99"/>
      <c r="J9" s="118"/>
      <c r="K9" s="119"/>
      <c r="L9" s="23"/>
      <c r="M9" s="23"/>
      <c r="N9" s="24"/>
    </row>
    <row r="10" spans="1:14" x14ac:dyDescent="0.15">
      <c r="I10" s="99"/>
      <c r="J10" s="118"/>
      <c r="K10" s="119"/>
      <c r="L10" s="23"/>
      <c r="M10" s="23"/>
      <c r="N10" s="24"/>
    </row>
    <row r="11" spans="1:14" x14ac:dyDescent="0.15">
      <c r="I11" s="99"/>
      <c r="J11" s="118"/>
      <c r="K11" s="119"/>
      <c r="L11" s="23"/>
      <c r="M11" s="23"/>
      <c r="N11" s="25"/>
    </row>
    <row r="12" spans="1:14" x14ac:dyDescent="0.15">
      <c r="B12" s="51" t="s">
        <v>36</v>
      </c>
      <c r="C12" s="113">
        <f>F9-N50</f>
        <v>4000</v>
      </c>
      <c r="D12" s="114"/>
      <c r="E12" s="114"/>
      <c r="I12" s="99"/>
      <c r="J12" s="118"/>
      <c r="K12" s="119"/>
      <c r="L12" s="23"/>
      <c r="M12" s="23"/>
      <c r="N12" s="24"/>
    </row>
    <row r="13" spans="1:14" x14ac:dyDescent="0.15">
      <c r="C13" s="35"/>
      <c r="F13" s="35"/>
      <c r="I13" s="99"/>
      <c r="J13" s="118"/>
      <c r="K13" s="119"/>
      <c r="L13" s="23"/>
      <c r="M13" s="23"/>
      <c r="N13" s="24"/>
    </row>
    <row r="14" spans="1:14" x14ac:dyDescent="0.15">
      <c r="C14" s="35"/>
      <c r="F14" s="35"/>
      <c r="I14" s="99"/>
      <c r="J14" s="118"/>
      <c r="K14" s="119"/>
      <c r="L14" s="23"/>
      <c r="M14" s="23"/>
      <c r="N14" s="24"/>
    </row>
    <row r="15" spans="1:14" x14ac:dyDescent="0.15">
      <c r="C15" s="35"/>
      <c r="F15" s="35"/>
      <c r="I15" s="99"/>
      <c r="J15" s="120"/>
      <c r="K15" s="121"/>
      <c r="L15" s="23"/>
      <c r="M15" s="23"/>
      <c r="N15" s="36"/>
    </row>
    <row r="16" spans="1:14" x14ac:dyDescent="0.15">
      <c r="B16" s="37"/>
      <c r="F16" s="38"/>
      <c r="I16" s="99"/>
      <c r="J16" s="110" t="s">
        <v>50</v>
      </c>
      <c r="K16" s="111"/>
      <c r="L16" s="111"/>
      <c r="M16" s="112"/>
      <c r="N16" s="24">
        <v>0</v>
      </c>
    </row>
    <row r="17" spans="9:15" x14ac:dyDescent="0.15">
      <c r="I17" s="99"/>
      <c r="J17" s="110" t="s">
        <v>68</v>
      </c>
      <c r="K17" s="111"/>
      <c r="L17" s="111"/>
      <c r="M17" s="112"/>
      <c r="N17" s="50">
        <v>0</v>
      </c>
    </row>
    <row r="18" spans="9:15" x14ac:dyDescent="0.15">
      <c r="I18" s="99"/>
      <c r="J18" s="110" t="s">
        <v>68</v>
      </c>
      <c r="K18" s="111"/>
      <c r="L18" s="111"/>
      <c r="M18" s="112"/>
      <c r="N18" s="50"/>
    </row>
    <row r="19" spans="9:15" x14ac:dyDescent="0.15">
      <c r="I19" s="99"/>
      <c r="J19" s="124"/>
      <c r="K19" s="125"/>
      <c r="L19" s="125"/>
      <c r="M19" s="39" t="s">
        <v>37</v>
      </c>
      <c r="N19" s="42">
        <f>SUM(N4:N18)</f>
        <v>94000</v>
      </c>
      <c r="O19" s="40"/>
    </row>
    <row r="20" spans="9:15" x14ac:dyDescent="0.15">
      <c r="I20" s="99"/>
      <c r="J20" s="126"/>
      <c r="K20" s="126"/>
      <c r="L20" s="126"/>
      <c r="M20" s="23"/>
      <c r="N20" s="41"/>
    </row>
    <row r="21" spans="9:15" x14ac:dyDescent="0.15">
      <c r="I21" s="99"/>
      <c r="J21" s="126" t="s">
        <v>67</v>
      </c>
      <c r="K21" s="126"/>
      <c r="L21" s="126"/>
      <c r="M21" s="39"/>
      <c r="N21" s="25">
        <v>0</v>
      </c>
    </row>
    <row r="22" spans="9:15" x14ac:dyDescent="0.15">
      <c r="I22" s="99"/>
      <c r="J22" s="106" t="s">
        <v>38</v>
      </c>
      <c r="K22" s="109"/>
      <c r="L22" s="107"/>
      <c r="M22" s="23"/>
      <c r="N22" s="24">
        <v>0</v>
      </c>
    </row>
    <row r="23" spans="9:15" x14ac:dyDescent="0.15">
      <c r="I23" s="99"/>
      <c r="J23" s="103" t="s">
        <v>59</v>
      </c>
      <c r="K23" s="104"/>
      <c r="L23" s="105"/>
      <c r="M23" s="23"/>
      <c r="N23" s="79">
        <v>45000</v>
      </c>
    </row>
    <row r="24" spans="9:15" x14ac:dyDescent="0.15">
      <c r="I24" s="99"/>
      <c r="J24" s="103" t="s">
        <v>77</v>
      </c>
      <c r="K24" s="104"/>
      <c r="L24" s="105"/>
      <c r="M24" s="23"/>
      <c r="N24" s="79">
        <v>10000</v>
      </c>
    </row>
    <row r="25" spans="9:15" x14ac:dyDescent="0.15">
      <c r="I25" s="99"/>
      <c r="J25" s="103" t="s">
        <v>79</v>
      </c>
      <c r="K25" s="104"/>
      <c r="L25" s="105"/>
      <c r="M25" s="23"/>
      <c r="N25" s="79">
        <v>10000</v>
      </c>
    </row>
    <row r="26" spans="9:15" x14ac:dyDescent="0.15">
      <c r="I26" s="99"/>
      <c r="J26" s="103" t="s">
        <v>79</v>
      </c>
      <c r="K26" s="104"/>
      <c r="L26" s="105"/>
      <c r="M26" s="23"/>
      <c r="N26" s="79">
        <v>10000</v>
      </c>
    </row>
    <row r="27" spans="9:15" x14ac:dyDescent="0.15">
      <c r="I27" s="99"/>
      <c r="J27" s="103" t="s">
        <v>79</v>
      </c>
      <c r="K27" s="104"/>
      <c r="L27" s="105"/>
      <c r="M27" s="23"/>
      <c r="N27" s="79">
        <v>10000</v>
      </c>
    </row>
    <row r="28" spans="9:15" x14ac:dyDescent="0.15">
      <c r="I28" s="99"/>
      <c r="J28" s="103" t="s">
        <v>79</v>
      </c>
      <c r="K28" s="104"/>
      <c r="L28" s="105"/>
      <c r="M28" s="23"/>
      <c r="N28" s="79">
        <v>0</v>
      </c>
    </row>
    <row r="29" spans="9:15" x14ac:dyDescent="0.15">
      <c r="I29" s="99"/>
      <c r="J29" s="103" t="s">
        <v>66</v>
      </c>
      <c r="K29" s="104"/>
      <c r="L29" s="105"/>
      <c r="M29" s="23"/>
      <c r="N29" s="24"/>
    </row>
    <row r="30" spans="9:15" x14ac:dyDescent="0.15">
      <c r="I30" s="99"/>
      <c r="J30" s="103" t="s">
        <v>66</v>
      </c>
      <c r="K30" s="104"/>
      <c r="L30" s="105"/>
      <c r="M30" s="23"/>
      <c r="N30" s="24"/>
    </row>
    <row r="31" spans="9:15" x14ac:dyDescent="0.15">
      <c r="I31" s="99"/>
      <c r="J31" s="103"/>
      <c r="K31" s="104"/>
      <c r="L31" s="105"/>
      <c r="M31" s="23"/>
      <c r="N31" s="24"/>
    </row>
    <row r="32" spans="9:15" x14ac:dyDescent="0.15">
      <c r="I32" s="99"/>
      <c r="J32" s="103"/>
      <c r="K32" s="104"/>
      <c r="L32" s="105"/>
      <c r="M32" s="23"/>
      <c r="N32" s="24">
        <v>0</v>
      </c>
    </row>
    <row r="33" spans="9:14" ht="14.25" thickBot="1" x14ac:dyDescent="0.2">
      <c r="I33" s="100"/>
      <c r="J33" s="127"/>
      <c r="K33" s="128"/>
      <c r="L33" s="129"/>
      <c r="M33" s="43" t="s">
        <v>37</v>
      </c>
      <c r="N33" s="34">
        <f>SUM(N21:N32)</f>
        <v>85000</v>
      </c>
    </row>
    <row r="34" spans="9:14" ht="14.25" thickBot="1" x14ac:dyDescent="0.2">
      <c r="I34" s="45" t="s">
        <v>40</v>
      </c>
      <c r="J34" s="130" t="s">
        <v>80</v>
      </c>
      <c r="K34" s="131"/>
      <c r="L34" s="131"/>
      <c r="M34" s="19"/>
      <c r="N34" s="46">
        <v>7000</v>
      </c>
    </row>
    <row r="35" spans="9:14" x14ac:dyDescent="0.15">
      <c r="I35" s="98"/>
      <c r="J35" s="92" t="s">
        <v>70</v>
      </c>
      <c r="K35" s="93"/>
      <c r="L35" s="93"/>
      <c r="M35" s="23"/>
      <c r="N35" s="24">
        <v>0</v>
      </c>
    </row>
    <row r="36" spans="9:14" x14ac:dyDescent="0.15">
      <c r="I36" s="99"/>
      <c r="J36" s="92" t="s">
        <v>76</v>
      </c>
      <c r="K36" s="93"/>
      <c r="L36" s="93"/>
      <c r="M36" s="23"/>
      <c r="N36" s="24">
        <v>3000</v>
      </c>
    </row>
    <row r="37" spans="9:14" x14ac:dyDescent="0.15">
      <c r="I37" s="99"/>
      <c r="J37" s="92" t="s">
        <v>41</v>
      </c>
      <c r="K37" s="93"/>
      <c r="L37" s="93"/>
      <c r="M37" s="23"/>
      <c r="N37" s="24">
        <v>5000</v>
      </c>
    </row>
    <row r="38" spans="9:14" x14ac:dyDescent="0.15">
      <c r="I38" s="99"/>
      <c r="J38" s="92" t="s">
        <v>39</v>
      </c>
      <c r="K38" s="93"/>
      <c r="L38" s="93"/>
      <c r="M38" s="23"/>
      <c r="N38" s="24">
        <v>0</v>
      </c>
    </row>
    <row r="39" spans="9:14" x14ac:dyDescent="0.15">
      <c r="I39" s="99"/>
      <c r="J39" s="108"/>
      <c r="K39" s="109"/>
      <c r="L39" s="107"/>
      <c r="M39" s="23"/>
      <c r="N39" s="24"/>
    </row>
    <row r="40" spans="9:14" x14ac:dyDescent="0.15">
      <c r="I40" s="99"/>
      <c r="J40" s="92"/>
      <c r="K40" s="93"/>
      <c r="L40" s="93"/>
      <c r="M40" s="39" t="s">
        <v>37</v>
      </c>
      <c r="N40" s="42">
        <f>SUM(N34:N39)</f>
        <v>15000</v>
      </c>
    </row>
    <row r="41" spans="9:14" ht="14.25" thickBot="1" x14ac:dyDescent="0.2">
      <c r="I41" s="100"/>
      <c r="J41" s="94"/>
      <c r="K41" s="95"/>
      <c r="L41" s="95"/>
      <c r="M41" s="76"/>
      <c r="N41" s="77"/>
    </row>
    <row r="42" spans="9:14" ht="14.25" thickBot="1" x14ac:dyDescent="0.2">
      <c r="I42" s="47" t="s">
        <v>42</v>
      </c>
      <c r="J42" s="96" t="s">
        <v>43</v>
      </c>
      <c r="K42" s="97"/>
      <c r="L42" s="97"/>
      <c r="M42" s="19"/>
      <c r="N42" s="46">
        <v>20000</v>
      </c>
    </row>
    <row r="43" spans="9:14" x14ac:dyDescent="0.15">
      <c r="I43" s="98"/>
      <c r="J43" s="92" t="s">
        <v>44</v>
      </c>
      <c r="K43" s="93"/>
      <c r="L43" s="93"/>
      <c r="M43" s="23"/>
      <c r="N43" s="24">
        <v>15000</v>
      </c>
    </row>
    <row r="44" spans="9:14" x14ac:dyDescent="0.15">
      <c r="I44" s="99"/>
      <c r="J44" s="92" t="s">
        <v>45</v>
      </c>
      <c r="K44" s="93"/>
      <c r="L44" s="93"/>
      <c r="M44" s="23"/>
      <c r="N44" s="24">
        <v>20000</v>
      </c>
    </row>
    <row r="45" spans="9:14" x14ac:dyDescent="0.15">
      <c r="I45" s="99"/>
      <c r="J45" s="92" t="s">
        <v>46</v>
      </c>
      <c r="K45" s="93"/>
      <c r="L45" s="93"/>
      <c r="M45" s="23"/>
      <c r="N45" s="24">
        <v>0</v>
      </c>
    </row>
    <row r="46" spans="9:14" x14ac:dyDescent="0.15">
      <c r="I46" s="99"/>
      <c r="J46" s="101" t="s">
        <v>47</v>
      </c>
      <c r="K46" s="102"/>
      <c r="L46" s="102"/>
      <c r="M46" s="23"/>
      <c r="N46" s="25">
        <v>0</v>
      </c>
    </row>
    <row r="47" spans="9:14" x14ac:dyDescent="0.15">
      <c r="I47" s="99"/>
      <c r="J47" s="101"/>
      <c r="K47" s="102"/>
      <c r="L47" s="102"/>
      <c r="M47" s="23"/>
      <c r="N47" s="25"/>
    </row>
    <row r="48" spans="9:14" x14ac:dyDescent="0.15">
      <c r="I48" s="99"/>
      <c r="J48" s="92"/>
      <c r="K48" s="93"/>
      <c r="L48" s="93"/>
      <c r="M48" s="39" t="s">
        <v>37</v>
      </c>
      <c r="N48" s="42">
        <f>SUM(N42:N46)</f>
        <v>55000</v>
      </c>
    </row>
    <row r="49" spans="9:14" ht="14.25" thickBot="1" x14ac:dyDescent="0.2">
      <c r="I49" s="100"/>
      <c r="J49" s="94"/>
      <c r="K49" s="95"/>
      <c r="L49" s="95"/>
      <c r="M49" s="43"/>
      <c r="N49" s="44"/>
    </row>
    <row r="50" spans="9:14" ht="18" thickBot="1" x14ac:dyDescent="0.25">
      <c r="I50" s="88"/>
      <c r="J50" s="89"/>
      <c r="K50" s="89"/>
      <c r="L50" s="90"/>
      <c r="M50" s="48" t="s">
        <v>15</v>
      </c>
      <c r="N50" s="49">
        <f>N48+N40+N33+N19</f>
        <v>249000</v>
      </c>
    </row>
  </sheetData>
  <mergeCells count="47">
    <mergeCell ref="J47:L47"/>
    <mergeCell ref="J30:L30"/>
    <mergeCell ref="J36:L36"/>
    <mergeCell ref="J31:L31"/>
    <mergeCell ref="J32:L32"/>
    <mergeCell ref="J33:L33"/>
    <mergeCell ref="J34:L34"/>
    <mergeCell ref="A3:F3"/>
    <mergeCell ref="I3:N3"/>
    <mergeCell ref="J4:K15"/>
    <mergeCell ref="L4:M4"/>
    <mergeCell ref="I5:I33"/>
    <mergeCell ref="J22:L22"/>
    <mergeCell ref="J17:M17"/>
    <mergeCell ref="J19:L19"/>
    <mergeCell ref="J20:L20"/>
    <mergeCell ref="J24:L24"/>
    <mergeCell ref="J21:L21"/>
    <mergeCell ref="L5:M5"/>
    <mergeCell ref="J23:L23"/>
    <mergeCell ref="J18:M18"/>
    <mergeCell ref="B8:E8"/>
    <mergeCell ref="C12:E12"/>
    <mergeCell ref="J16:M16"/>
    <mergeCell ref="J26:L26"/>
    <mergeCell ref="J27:L27"/>
    <mergeCell ref="J28:L28"/>
    <mergeCell ref="I35:I41"/>
    <mergeCell ref="J35:L35"/>
    <mergeCell ref="J37:L37"/>
    <mergeCell ref="J39:L39"/>
    <mergeCell ref="I50:L50"/>
    <mergeCell ref="F1:N1"/>
    <mergeCell ref="J40:L40"/>
    <mergeCell ref="J41:L41"/>
    <mergeCell ref="J42:L42"/>
    <mergeCell ref="I43:I49"/>
    <mergeCell ref="J43:L43"/>
    <mergeCell ref="J44:L44"/>
    <mergeCell ref="J45:L45"/>
    <mergeCell ref="J46:L46"/>
    <mergeCell ref="J48:L48"/>
    <mergeCell ref="J49:L49"/>
    <mergeCell ref="J29:L29"/>
    <mergeCell ref="J38:L38"/>
    <mergeCell ref="L6:M6"/>
    <mergeCell ref="J25:L25"/>
  </mergeCells>
  <phoneticPr fontId="3"/>
  <hyperlinks>
    <hyperlink ref="J34:L34" r:id="rId1" display="チラシ5000部製作費" xr:uid="{00000000-0004-0000-0300-000000000000}"/>
    <hyperlink ref="J46:L46" r:id="rId2" display="運送用トラック料（２ｔドライバン往復）" xr:uid="{00000000-0004-0000-0300-000001000000}"/>
  </hyperlinks>
  <pageMargins left="0.25" right="0.25" top="0.75" bottom="0.75" header="0.3" footer="0.3"/>
  <pageSetup paperSize="9" scale="80" orientation="portrait" horizontalDpi="4294967294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本番利用</vt:lpstr>
      <vt:lpstr>稽古利用</vt:lpstr>
      <vt:lpstr>稽古場利用の特徴</vt:lpstr>
      <vt:lpstr>予算計画書の例</vt:lpstr>
      <vt:lpstr>予算計画書の例!Print_Area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publisher</dc:creator>
  <cp:lastModifiedBy>PC 劇団ハンニャーズ</cp:lastModifiedBy>
  <cp:lastPrinted>2014-05-25T08:22:01Z</cp:lastPrinted>
  <dcterms:created xsi:type="dcterms:W3CDTF">2014-05-25T05:13:56Z</dcterms:created>
  <dcterms:modified xsi:type="dcterms:W3CDTF">2025-12-23T06:57:59Z</dcterms:modified>
</cp:coreProperties>
</file>